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externalLinks/externalLink1.xml" ContentType="application/vnd.openxmlformats-officedocument.spreadsheetml.externalLink+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pivotTables/pivotTable1.xml" ContentType="application/vnd.openxmlformats-officedocument.spreadsheetml.pivotTable+xml"/>
  <Override PartName="/xl/tables/table1.xml" ContentType="application/vnd.openxmlformats-officedocument.spreadsheetml.table+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531"/>
  <workbookPr codeName="ThisWorkbook" defaultThemeVersion="166925"/>
  <mc:AlternateContent xmlns:mc="http://schemas.openxmlformats.org/markup-compatibility/2006">
    <mc:Choice Requires="x15">
      <x15ac:absPath xmlns:x15ac="http://schemas.microsoft.com/office/spreadsheetml/2010/11/ac" url="C:\D\Documents\JS Work\TheUserGroup\2024 TUG Connects\"/>
    </mc:Choice>
  </mc:AlternateContent>
  <xr:revisionPtr revIDLastSave="0" documentId="13_ncr:1_{E3F4CB65-3932-4711-BF2B-566F21DEF656}" xr6:coauthVersionLast="47" xr6:coauthVersionMax="47" xr10:uidLastSave="{00000000-0000-0000-0000-000000000000}"/>
  <bookViews>
    <workbookView xWindow="-108" yWindow="-108" windowWidth="23256" windowHeight="12456" activeTab="9" xr2:uid="{95567C90-1AB9-44D0-B2D5-3F3BBACE318C}"/>
  </bookViews>
  <sheets>
    <sheet name="Home" sheetId="1" r:id="rId1"/>
    <sheet name="PivotTable" sheetId="2" r:id="rId2"/>
    <sheet name="Slicers&amp;Timeline" sheetId="3" r:id="rId3"/>
    <sheet name="Housing List" sheetId="12" r:id="rId4"/>
    <sheet name="Summaries" sheetId="13" r:id="rId5"/>
    <sheet name="VLookup" sheetId="4" r:id="rId6"/>
    <sheet name="XLookup" sheetId="5" r:id="rId7"/>
    <sheet name="GoalSeek" sheetId="6" r:id="rId8"/>
    <sheet name="TimeFormat" sheetId="9" r:id="rId9"/>
    <sheet name="Transpose" sheetId="10" r:id="rId10"/>
    <sheet name="Numerous.ai" sheetId="11" r:id="rId11"/>
  </sheets>
  <externalReferences>
    <externalReference r:id="rId12"/>
  </externalReferences>
  <definedNames>
    <definedName name="_xlnm._FilterDatabase" localSheetId="3" hidden="1">'Housing List'!$A$1:$J$128</definedName>
    <definedName name="_xlnm._FilterDatabase" localSheetId="1" hidden="1">PivotTable!$A$1:$E$118</definedName>
    <definedName name="ADR">#REF!</definedName>
    <definedName name="CommPct" localSheetId="6">XLookup!$C$10:$D$14</definedName>
    <definedName name="CommPct">VLookup!$C$10:$D$14</definedName>
    <definedName name="_xlnm.Criteria" localSheetId="1">PivotTable!$A$1:$E$1</definedName>
    <definedName name="Hotel" localSheetId="3">'Housing List'!$H:$H</definedName>
    <definedName name="Hotel" localSheetId="4">'[1]Housing List'!$H:$H</definedName>
    <definedName name="Hotel">#REF!</definedName>
    <definedName name="Occupancy_Percentage">#REF!</definedName>
    <definedName name="_xlnm.Print_Area" localSheetId="3">'Housing List'!$A$1:$J$128</definedName>
    <definedName name="_xlnm.Print_Titles" localSheetId="3">'Housing List'!$A:$B,'Housing List'!#REF!</definedName>
    <definedName name="SalaryComm" localSheetId="6">XLookup!$C$10:$D$14</definedName>
    <definedName name="SalaryComm">VLookup!$C$10:$D$14</definedName>
    <definedName name="SortTable">#REF!</definedName>
    <definedName name="Total_Revenue">#REF!</definedName>
    <definedName name="Z_345FF9FD_B3B6_4078_9FDE_208DCFF9CC2E_.wvu.FilterData" localSheetId="3" hidden="1">'Housing List'!$A$1:$J$128</definedName>
    <definedName name="Z_345FF9FD_B3B6_4078_9FDE_208DCFF9CC2E_.wvu.PrintArea" localSheetId="3" hidden="1">'Housing List'!$A$1:$J$128</definedName>
    <definedName name="Z_345FF9FD_B3B6_4078_9FDE_208DCFF9CC2E_.wvu.PrintTitles" localSheetId="3" hidden="1">'Housing List'!$A:$B,'Housing List'!#REF!</definedName>
    <definedName name="Z_4BDD89CF_AA3A_45FA_AEB5_7B5C8BE08A5B_.wvu.FilterData" localSheetId="3" hidden="1">'Housing List'!$A$1:$J$128</definedName>
    <definedName name="Z_4BDD89CF_AA3A_45FA_AEB5_7B5C8BE08A5B_.wvu.PrintArea" localSheetId="3" hidden="1">'Housing List'!$A$1:$J$128</definedName>
    <definedName name="Z_4BDD89CF_AA3A_45FA_AEB5_7B5C8BE08A5B_.wvu.PrintTitles" localSheetId="3" hidden="1">'Housing List'!$A:$B,'Housing List'!#REF!</definedName>
    <definedName name="Z_B40CD953_92FB_4353_9BA3_8C732FE06BBD_.wvu.PrintArea" localSheetId="3" hidden="1">'Housing List'!$A$1:$J$128</definedName>
    <definedName name="Z_B40CD953_92FB_4353_9BA3_8C732FE06BBD_.wvu.PrintTitles" localSheetId="3" hidden="1">'Housing List'!#REF!</definedName>
  </definedNames>
  <calcPr calcId="191029"/>
  <pivotCaches>
    <pivotCache cacheId="0" r:id="rId13"/>
  </pivotCache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F2" i="9" l="1"/>
  <c r="C2" i="9"/>
  <c r="E2" i="5"/>
  <c r="D3" i="13"/>
  <c r="C4" i="13"/>
  <c r="E4" i="13" s="1"/>
  <c r="C3" i="13"/>
  <c r="B3" i="13"/>
  <c r="L2" i="12"/>
  <c r="F128" i="12"/>
  <c r="F126" i="12"/>
  <c r="F125" i="12"/>
  <c r="F124" i="12"/>
  <c r="F123" i="12"/>
  <c r="F122" i="12"/>
  <c r="F121" i="12"/>
  <c r="F120" i="12"/>
  <c r="F119" i="12"/>
  <c r="F118" i="12"/>
  <c r="F117" i="12"/>
  <c r="F116" i="12"/>
  <c r="F115" i="12"/>
  <c r="F114" i="12"/>
  <c r="F113" i="12"/>
  <c r="F112" i="12"/>
  <c r="F111" i="12"/>
  <c r="F110" i="12"/>
  <c r="F109" i="12"/>
  <c r="F108" i="12"/>
  <c r="F107" i="12"/>
  <c r="F106" i="12"/>
  <c r="F105" i="12"/>
  <c r="F104" i="12"/>
  <c r="F103" i="12"/>
  <c r="F102" i="12"/>
  <c r="F101" i="12"/>
  <c r="F100" i="12"/>
  <c r="F99" i="12"/>
  <c r="F98" i="12"/>
  <c r="F97" i="12"/>
  <c r="F96" i="12"/>
  <c r="F95" i="12"/>
  <c r="F94" i="12"/>
  <c r="F93" i="12"/>
  <c r="F92" i="12"/>
  <c r="F91" i="12"/>
  <c r="F90" i="12"/>
  <c r="F89" i="12"/>
  <c r="F88" i="12"/>
  <c r="F87" i="12"/>
  <c r="F86" i="12"/>
  <c r="F85" i="12"/>
  <c r="F84" i="12"/>
  <c r="F83" i="12"/>
  <c r="F82" i="12"/>
  <c r="F81" i="12"/>
  <c r="F80" i="12"/>
  <c r="F79" i="12"/>
  <c r="F78" i="12"/>
  <c r="F77" i="12"/>
  <c r="F76" i="12"/>
  <c r="F75" i="12"/>
  <c r="F74" i="12"/>
  <c r="F73" i="12"/>
  <c r="F72" i="12"/>
  <c r="F71" i="12"/>
  <c r="F70" i="12"/>
  <c r="F69" i="12"/>
  <c r="F68" i="12"/>
  <c r="F67" i="12"/>
  <c r="F66" i="12"/>
  <c r="F65" i="12"/>
  <c r="F64" i="12"/>
  <c r="F63" i="12"/>
  <c r="F62" i="12"/>
  <c r="F61" i="12"/>
  <c r="F60" i="12"/>
  <c r="F59" i="12"/>
  <c r="F58" i="12"/>
  <c r="F57" i="12"/>
  <c r="F56" i="12"/>
  <c r="F55" i="12"/>
  <c r="F54" i="12"/>
  <c r="F53" i="12"/>
  <c r="F52" i="12"/>
  <c r="F51" i="12"/>
  <c r="F50" i="12"/>
  <c r="F49" i="12"/>
  <c r="F48" i="12"/>
  <c r="F47" i="12"/>
  <c r="F46" i="12"/>
  <c r="F45" i="12"/>
  <c r="F44" i="12"/>
  <c r="F43" i="12"/>
  <c r="F42" i="12"/>
  <c r="F41" i="12"/>
  <c r="F40" i="12"/>
  <c r="F39" i="12"/>
  <c r="F38" i="12"/>
  <c r="F37" i="12"/>
  <c r="F36" i="12"/>
  <c r="F35" i="12"/>
  <c r="F34" i="12"/>
  <c r="F33" i="12"/>
  <c r="F32" i="12"/>
  <c r="F31" i="12"/>
  <c r="F30" i="12"/>
  <c r="F29" i="12"/>
  <c r="F28" i="12"/>
  <c r="F27" i="12"/>
  <c r="F26" i="12"/>
  <c r="F25" i="12"/>
  <c r="F24" i="12"/>
  <c r="F23" i="12"/>
  <c r="F22" i="12"/>
  <c r="F21" i="12"/>
  <c r="F20" i="12"/>
  <c r="F19" i="12"/>
  <c r="F18" i="12"/>
  <c r="F17" i="12"/>
  <c r="F16" i="12"/>
  <c r="F15" i="12"/>
  <c r="F14" i="12"/>
  <c r="F13" i="12"/>
  <c r="F12" i="12"/>
  <c r="F11" i="12"/>
  <c r="F10" i="12"/>
  <c r="F9" i="12"/>
  <c r="F8" i="12"/>
  <c r="P7" i="12"/>
  <c r="F7" i="12"/>
  <c r="F6" i="12"/>
  <c r="P5" i="12"/>
  <c r="F5" i="12"/>
  <c r="F4" i="12"/>
  <c r="P3" i="12"/>
  <c r="F3" i="12"/>
  <c r="P2" i="12" s="1"/>
  <c r="K2" i="12"/>
  <c r="F2" i="12"/>
  <c r="M2" i="12" s="1" a="1"/>
  <c r="M2" i="12" s="1"/>
  <c r="E3" i="13" l="1"/>
  <c r="F3" i="13" s="1"/>
  <c r="G3" i="13" s="1"/>
  <c r="I3" i="13" s="1"/>
  <c r="P8" i="12"/>
  <c r="F4" i="13"/>
  <c r="G4" i="13" s="1"/>
  <c r="I4" i="13" s="1"/>
  <c r="I5" i="13" l="1"/>
  <c r="B7" i="6" l="1"/>
  <c r="F8" i="5"/>
  <c r="F7" i="5"/>
  <c r="F6" i="5"/>
  <c r="F5" i="5"/>
  <c r="F4" i="5"/>
  <c r="F3" i="5"/>
  <c r="F2" i="5"/>
  <c r="E8" i="4"/>
  <c r="F8" i="4" s="1"/>
  <c r="E7" i="4"/>
  <c r="F7" i="4" s="1"/>
  <c r="E6" i="4"/>
  <c r="F6" i="4" s="1"/>
  <c r="E5" i="4"/>
  <c r="F5" i="4" s="1"/>
  <c r="E4" i="4"/>
  <c r="F4" i="4" s="1"/>
  <c r="E3" i="4"/>
  <c r="F3" i="4" s="1"/>
  <c r="E2" i="4"/>
  <c r="F2" i="4"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 xml:space="preserve"> </author>
  </authors>
  <commentList>
    <comment ref="B2" authorId="0" shapeId="0" xr:uid="{EC399FD8-EB10-4F36-AB6B-E9D009A37407}">
      <text>
        <r>
          <rPr>
            <b/>
            <sz val="8"/>
            <color indexed="81"/>
            <rFont val="Tahoma"/>
            <family val="2"/>
          </rPr>
          <t xml:space="preserve"> </t>
        </r>
        <r>
          <rPr>
            <sz val="20"/>
            <color indexed="10"/>
            <rFont val="Tahoma"/>
            <family val="2"/>
          </rPr>
          <t>Major Trouble Maker… Has very noisy, late night 
parties in his room.</t>
        </r>
      </text>
    </comment>
    <comment ref="B10" authorId="0" shapeId="0" xr:uid="{A3B6AF44-E0CB-4200-8D9D-87963F727342}">
      <text>
        <r>
          <rPr>
            <b/>
            <sz val="20"/>
            <color indexed="81"/>
            <rFont val="Tahoma"/>
            <family val="2"/>
          </rPr>
          <t xml:space="preserve"> :</t>
        </r>
        <r>
          <rPr>
            <sz val="20"/>
            <color indexed="81"/>
            <rFont val="Tahoma"/>
            <family val="2"/>
          </rPr>
          <t xml:space="preserve">
President of Organization
</t>
        </r>
      </text>
    </comment>
    <comment ref="B12" authorId="0" shapeId="0" xr:uid="{F62C69EF-3FD8-4A7F-B1E0-2EAEB1B0FA8B}">
      <text>
        <r>
          <rPr>
            <b/>
            <sz val="12"/>
            <color indexed="81"/>
            <rFont val="Tahoma"/>
            <family val="2"/>
          </rPr>
          <t xml:space="preserve"> :
Must deliver cookies every night to his room.</t>
        </r>
      </text>
    </comment>
    <comment ref="B17" authorId="0" shapeId="0" xr:uid="{C500D19D-CEE9-4194-ADF9-5F19EF3CC5E8}">
      <text>
        <r>
          <rPr>
            <b/>
            <sz val="8"/>
            <color indexed="81"/>
            <rFont val="Tahoma"/>
            <family val="2"/>
          </rPr>
          <t xml:space="preserve"> :</t>
        </r>
        <r>
          <rPr>
            <sz val="8"/>
            <color indexed="81"/>
            <rFont val="Tahoma"/>
            <family val="2"/>
          </rPr>
          <t xml:space="preserve">
</t>
        </r>
        <r>
          <rPr>
            <sz val="18"/>
            <color indexed="13"/>
            <rFont val="Tahoma"/>
            <family val="2"/>
          </rPr>
          <t>Past President</t>
        </r>
      </text>
    </comment>
    <comment ref="B31" authorId="0" shapeId="0" xr:uid="{9A3F29D2-D9C5-475A-B02B-07B61D87F220}">
      <text>
        <r>
          <rPr>
            <b/>
            <sz val="8"/>
            <color indexed="81"/>
            <rFont val="Tahoma"/>
            <family val="2"/>
          </rPr>
          <t xml:space="preserve"> :</t>
        </r>
        <r>
          <rPr>
            <sz val="8"/>
            <color indexed="81"/>
            <rFont val="Tahoma"/>
            <family val="2"/>
          </rPr>
          <t xml:space="preserve">
</t>
        </r>
        <r>
          <rPr>
            <sz val="20"/>
            <color indexed="10"/>
            <rFont val="Tahoma"/>
            <family val="2"/>
          </rPr>
          <t>President of organization</t>
        </r>
      </text>
    </comment>
    <comment ref="B48" authorId="0" shapeId="0" xr:uid="{8FC193BC-14B5-4CE2-9C27-9F9F6D7B79C9}">
      <text>
        <r>
          <rPr>
            <b/>
            <sz val="16"/>
            <color indexed="10"/>
            <rFont val="Tahoma"/>
            <family val="2"/>
          </rPr>
          <t xml:space="preserve"> : Don't forget to upgrade to suite</t>
        </r>
      </text>
    </comment>
    <comment ref="B109" authorId="0" shapeId="0" xr:uid="{386D7115-616B-488D-A05B-A6D07DEA8A3B}">
      <text>
        <r>
          <rPr>
            <b/>
            <sz val="8"/>
            <color indexed="81"/>
            <rFont val="Tahoma"/>
            <family val="2"/>
          </rPr>
          <t xml:space="preserve"> :</t>
        </r>
        <r>
          <rPr>
            <sz val="8"/>
            <color indexed="81"/>
            <rFont val="Tahoma"/>
            <family val="2"/>
          </rPr>
          <t xml:space="preserve">
</t>
        </r>
        <r>
          <rPr>
            <sz val="16"/>
            <color indexed="81"/>
            <rFont val="Tahoma"/>
            <family val="2"/>
          </rPr>
          <t>CEO of Company</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 xml:space="preserve"> </author>
  </authors>
  <commentList>
    <comment ref="B2" authorId="0" shapeId="0" xr:uid="{828EFC3F-0210-44F4-A9A6-B7F3FEDE91BB}">
      <text>
        <r>
          <rPr>
            <b/>
            <sz val="8"/>
            <color indexed="81"/>
            <rFont val="Tahoma"/>
            <family val="2"/>
          </rPr>
          <t xml:space="preserve"> :</t>
        </r>
        <r>
          <rPr>
            <sz val="8"/>
            <color indexed="81"/>
            <rFont val="Tahoma"/>
            <family val="2"/>
          </rPr>
          <t xml:space="preserve">
</t>
        </r>
        <r>
          <rPr>
            <sz val="18"/>
            <color indexed="13"/>
            <rFont val="Tahoma"/>
            <family val="2"/>
          </rPr>
          <t>Past President</t>
        </r>
      </text>
    </comment>
    <comment ref="D2" authorId="0" shapeId="0" xr:uid="{5B135BDA-6AD9-495C-B8A2-2FB396974898}">
      <text>
        <r>
          <rPr>
            <b/>
            <sz val="16"/>
            <color indexed="10"/>
            <rFont val="Tahoma"/>
            <family val="2"/>
          </rPr>
          <t xml:space="preserve"> : Don't forget to upgrade to suite</t>
        </r>
      </text>
    </comment>
    <comment ref="E2" authorId="0" shapeId="0" xr:uid="{68BBBB3F-DE91-48C7-B738-D7EDE8DB4734}">
      <text>
        <r>
          <rPr>
            <b/>
            <sz val="8"/>
            <color indexed="81"/>
            <rFont val="Tahoma"/>
            <family val="2"/>
          </rPr>
          <t xml:space="preserve"> </t>
        </r>
        <r>
          <rPr>
            <sz val="20"/>
            <color indexed="10"/>
            <rFont val="Tahoma"/>
            <family val="2"/>
          </rPr>
          <t>Major Trouble Maker… Has very noisy, late night 
parties in his room.</t>
        </r>
      </text>
    </comment>
    <comment ref="F2" authorId="0" shapeId="0" xr:uid="{D244ADF3-1DB8-4DE5-B8BF-AC22476D6B15}">
      <text>
        <r>
          <rPr>
            <b/>
            <sz val="20"/>
            <color indexed="81"/>
            <rFont val="Tahoma"/>
            <family val="2"/>
          </rPr>
          <t xml:space="preserve"> :</t>
        </r>
        <r>
          <rPr>
            <sz val="20"/>
            <color indexed="81"/>
            <rFont val="Tahoma"/>
            <family val="2"/>
          </rPr>
          <t xml:space="preserve">
President of Organization
</t>
        </r>
      </text>
    </comment>
    <comment ref="G2" authorId="0" shapeId="0" xr:uid="{8C382EF9-906C-4FC6-952E-E466445079DD}">
      <text>
        <r>
          <rPr>
            <b/>
            <sz val="12"/>
            <color indexed="81"/>
            <rFont val="Tahoma"/>
            <family val="2"/>
          </rPr>
          <t xml:space="preserve"> :
Must deliver cookies every night to his room.</t>
        </r>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<sst xmlns="http://schemas.openxmlformats.org/spreadsheetml/2006/main" count="1181" uniqueCount="368">
  <si>
    <t>Month</t>
  </si>
  <si>
    <t>Date</t>
  </si>
  <si>
    <t>State</t>
  </si>
  <si>
    <t>Last Name</t>
  </si>
  <si>
    <t>Total Sales</t>
  </si>
  <si>
    <t>January</t>
  </si>
  <si>
    <t>DC</t>
  </si>
  <si>
    <t>Aaron</t>
  </si>
  <si>
    <t>CT</t>
  </si>
  <si>
    <t>MD</t>
  </si>
  <si>
    <t>Brown</t>
  </si>
  <si>
    <t>VA</t>
  </si>
  <si>
    <t>NH</t>
  </si>
  <si>
    <t>NY</t>
  </si>
  <si>
    <t>MS</t>
  </si>
  <si>
    <t>Charles</t>
  </si>
  <si>
    <t>February</t>
  </si>
  <si>
    <t>FL</t>
  </si>
  <si>
    <t>IL</t>
  </si>
  <si>
    <t>Deane</t>
  </si>
  <si>
    <t>NJ</t>
  </si>
  <si>
    <t>CA</t>
  </si>
  <si>
    <t>Zippy</t>
  </si>
  <si>
    <t>AL</t>
  </si>
  <si>
    <t>MO</t>
  </si>
  <si>
    <t>PA</t>
  </si>
  <si>
    <t>March</t>
  </si>
  <si>
    <t>WI</t>
  </si>
  <si>
    <t>Evans</t>
  </si>
  <si>
    <t>OH</t>
  </si>
  <si>
    <t>April</t>
  </si>
  <si>
    <t>NC</t>
  </si>
  <si>
    <t>IA</t>
  </si>
  <si>
    <t>TX</t>
  </si>
  <si>
    <t>MA</t>
  </si>
  <si>
    <t>ME</t>
  </si>
  <si>
    <t>MN</t>
  </si>
  <si>
    <t>May</t>
  </si>
  <si>
    <t>CO</t>
  </si>
  <si>
    <t>June</t>
  </si>
  <si>
    <t>WA</t>
  </si>
  <si>
    <t>July</t>
  </si>
  <si>
    <t>MI</t>
  </si>
  <si>
    <t>September</t>
  </si>
  <si>
    <t>SC</t>
  </si>
  <si>
    <t>October</t>
  </si>
  <si>
    <t>November</t>
  </si>
  <si>
    <t>GA</t>
  </si>
  <si>
    <t>LA</t>
  </si>
  <si>
    <t>December</t>
  </si>
  <si>
    <t>VT</t>
  </si>
  <si>
    <t>Sum of Total Sales</t>
  </si>
  <si>
    <t>Grand Total</t>
  </si>
  <si>
    <t>First</t>
  </si>
  <si>
    <t>Last</t>
  </si>
  <si>
    <t>Salary</t>
  </si>
  <si>
    <t>Sales</t>
  </si>
  <si>
    <t>%</t>
  </si>
  <si>
    <t>Total Earned</t>
  </si>
  <si>
    <t>James</t>
  </si>
  <si>
    <t>Spellos</t>
  </si>
  <si>
    <t>Jane</t>
  </si>
  <si>
    <t>Smith</t>
  </si>
  <si>
    <t>Michael</t>
  </si>
  <si>
    <t>Jordan</t>
  </si>
  <si>
    <t>John</t>
  </si>
  <si>
    <t>Doe</t>
  </si>
  <si>
    <t>Monica</t>
  </si>
  <si>
    <t>Jones</t>
  </si>
  <si>
    <t>Sheila</t>
  </si>
  <si>
    <t>Bennett</t>
  </si>
  <si>
    <t>Laura</t>
  </si>
  <si>
    <t>Roth</t>
  </si>
  <si>
    <t>Comm %</t>
  </si>
  <si>
    <t>Data</t>
  </si>
  <si>
    <t>Number</t>
  </si>
  <si>
    <t>F&amp;B Per Person Price</t>
  </si>
  <si>
    <t>Tax</t>
  </si>
  <si>
    <t>Gratuity</t>
  </si>
  <si>
    <t># Attendees</t>
  </si>
  <si>
    <t>TOTAL</t>
  </si>
  <si>
    <t>Total Room Nights</t>
  </si>
  <si>
    <t>Region</t>
  </si>
  <si>
    <t>Arrive</t>
  </si>
  <si>
    <t>Depart</t>
  </si>
  <si>
    <t>Rmnt</t>
  </si>
  <si>
    <t>Type</t>
  </si>
  <si>
    <t>Hotel</t>
  </si>
  <si>
    <t>Reg Fee</t>
  </si>
  <si>
    <t>Confirm Comments</t>
  </si>
  <si>
    <t>IF</t>
  </si>
  <si>
    <t>IF/AND</t>
  </si>
  <si>
    <t>IFS</t>
  </si>
  <si>
    <t xml:space="preserve">James </t>
  </si>
  <si>
    <t>West</t>
  </si>
  <si>
    <t>Single</t>
  </si>
  <si>
    <t>Sheraton</t>
  </si>
  <si>
    <t>SumIf()</t>
  </si>
  <si>
    <t>Florence</t>
  </si>
  <si>
    <t>Hilton</t>
  </si>
  <si>
    <t>CountIf()</t>
  </si>
  <si>
    <t>H.N. Rug</t>
  </si>
  <si>
    <t>Double</t>
  </si>
  <si>
    <t>4 nights paid by org. 2 nights by guest</t>
  </si>
  <si>
    <t>Alifter</t>
  </si>
  <si>
    <t>Midwest</t>
  </si>
  <si>
    <t>Countif()</t>
  </si>
  <si>
    <t>Victoria</t>
  </si>
  <si>
    <t>Amanti</t>
  </si>
  <si>
    <t>Manny</t>
  </si>
  <si>
    <t>Anthropoulos</t>
  </si>
  <si>
    <t>Two double beds</t>
  </si>
  <si>
    <t>Countifs()</t>
  </si>
  <si>
    <t>Margaret</t>
  </si>
  <si>
    <t>Bachman</t>
  </si>
  <si>
    <t>SumIfs()</t>
  </si>
  <si>
    <t>Brian</t>
  </si>
  <si>
    <t>Barres</t>
  </si>
  <si>
    <t>Debbie</t>
  </si>
  <si>
    <t>Bates</t>
  </si>
  <si>
    <t>Rick</t>
  </si>
  <si>
    <t>share with 
Karl Carlton; refrigerator in room</t>
  </si>
  <si>
    <t>Bernard</t>
  </si>
  <si>
    <t>Bear</t>
  </si>
  <si>
    <t>Southwest</t>
  </si>
  <si>
    <t>Kevin</t>
  </si>
  <si>
    <t>Bekins</t>
  </si>
  <si>
    <t xml:space="preserve"> </t>
  </si>
  <si>
    <t>Berked</t>
  </si>
  <si>
    <t>Berkley</t>
  </si>
  <si>
    <t>Linda</t>
  </si>
  <si>
    <t>Beverly</t>
  </si>
  <si>
    <t>Mark</t>
  </si>
  <si>
    <t>Bonnet</t>
  </si>
  <si>
    <t>Northeast</t>
  </si>
  <si>
    <t>Joan</t>
  </si>
  <si>
    <t>Brine</t>
  </si>
  <si>
    <t>Bob</t>
  </si>
  <si>
    <t>Sheri</t>
  </si>
  <si>
    <t>Burns</t>
  </si>
  <si>
    <t>Carol</t>
  </si>
  <si>
    <t>Calzone</t>
  </si>
  <si>
    <t>Karl</t>
  </si>
  <si>
    <t>Carlton</t>
  </si>
  <si>
    <t>Share with Rick Bates</t>
  </si>
  <si>
    <t>Case</t>
  </si>
  <si>
    <t>David</t>
  </si>
  <si>
    <t>Ceater</t>
  </si>
  <si>
    <t>Ed</t>
  </si>
  <si>
    <t>Corliss</t>
  </si>
  <si>
    <t>Joseph</t>
  </si>
  <si>
    <t>Cosbit</t>
  </si>
  <si>
    <t>share with Philip Luizzo</t>
  </si>
  <si>
    <t>Lisa</t>
  </si>
  <si>
    <t>Anthony</t>
  </si>
  <si>
    <t>Cusino</t>
  </si>
  <si>
    <t>Franck</t>
  </si>
  <si>
    <t>Decins</t>
  </si>
  <si>
    <t>Miki</t>
  </si>
  <si>
    <t>Dixie</t>
  </si>
  <si>
    <t>Loretta</t>
  </si>
  <si>
    <t>Donaldson</t>
  </si>
  <si>
    <t>Mike</t>
  </si>
  <si>
    <t>Dross</t>
  </si>
  <si>
    <t>2 Double Beds</t>
  </si>
  <si>
    <t>Patricia</t>
  </si>
  <si>
    <t>Figg</t>
  </si>
  <si>
    <t>Russell</t>
  </si>
  <si>
    <t>Flats</t>
  </si>
  <si>
    <t>Steve</t>
  </si>
  <si>
    <t>Franter</t>
  </si>
  <si>
    <t>Jim</t>
  </si>
  <si>
    <t>Freeman</t>
  </si>
  <si>
    <t>Diane</t>
  </si>
  <si>
    <t>Geddelson</t>
  </si>
  <si>
    <t>Louise</t>
  </si>
  <si>
    <t>George</t>
  </si>
  <si>
    <t>Paul</t>
  </si>
  <si>
    <t>Gerard</t>
  </si>
  <si>
    <t>Good</t>
  </si>
  <si>
    <t>Marshall</t>
  </si>
  <si>
    <t>Gossemer</t>
  </si>
  <si>
    <t>Grant</t>
  </si>
  <si>
    <t>Greenberg</t>
  </si>
  <si>
    <t>Grossman</t>
  </si>
  <si>
    <t>Michelle</t>
  </si>
  <si>
    <t>Harmon</t>
  </si>
  <si>
    <t>Roger</t>
  </si>
  <si>
    <t>Hermensen</t>
  </si>
  <si>
    <t>Sylvia</t>
  </si>
  <si>
    <t>Hill</t>
  </si>
  <si>
    <t>Judy</t>
  </si>
  <si>
    <t>Hogdson</t>
  </si>
  <si>
    <t>Raymond</t>
  </si>
  <si>
    <t>Holliwell</t>
  </si>
  <si>
    <t>Brandon</t>
  </si>
  <si>
    <t>Howard</t>
  </si>
  <si>
    <t>Late checkout requested</t>
  </si>
  <si>
    <t>Letty</t>
  </si>
  <si>
    <t>Howardson</t>
  </si>
  <si>
    <t>Jean</t>
  </si>
  <si>
    <t>Hudlett</t>
  </si>
  <si>
    <t>Adrienne</t>
  </si>
  <si>
    <t>Huxley</t>
  </si>
  <si>
    <t>Jerome</t>
  </si>
  <si>
    <t>Johns</t>
  </si>
  <si>
    <t>Jody</t>
  </si>
  <si>
    <t>Joneci</t>
  </si>
  <si>
    <t>King bed; room away from elevators</t>
  </si>
  <si>
    <t>Susan</t>
  </si>
  <si>
    <t>Judd</t>
  </si>
  <si>
    <t>King bed</t>
  </si>
  <si>
    <t>Janet</t>
  </si>
  <si>
    <t>Ketchum</t>
  </si>
  <si>
    <t>2 nights paid by org. 1 night by guest</t>
  </si>
  <si>
    <t>Kingsdale</t>
  </si>
  <si>
    <t>Ann</t>
  </si>
  <si>
    <t>Kline</t>
  </si>
  <si>
    <t>Ted</t>
  </si>
  <si>
    <t>Kreb</t>
  </si>
  <si>
    <t>Fred</t>
  </si>
  <si>
    <t>Krestinovich</t>
  </si>
  <si>
    <t>Krimsy</t>
  </si>
  <si>
    <t>Krupa</t>
  </si>
  <si>
    <t>Thomas</t>
  </si>
  <si>
    <t>Lambert</t>
  </si>
  <si>
    <t>Martha</t>
  </si>
  <si>
    <t>Lawrence</t>
  </si>
  <si>
    <t>Peter</t>
  </si>
  <si>
    <t>LeBluie</t>
  </si>
  <si>
    <t>Harris</t>
  </si>
  <si>
    <t>Levinson</t>
  </si>
  <si>
    <t>share with TBD</t>
  </si>
  <si>
    <t>Lintz</t>
  </si>
  <si>
    <t>Scott</t>
  </si>
  <si>
    <t>Love</t>
  </si>
  <si>
    <t>Darlene</t>
  </si>
  <si>
    <t>Lovington</t>
  </si>
  <si>
    <t>Mel</t>
  </si>
  <si>
    <t>Lowman</t>
  </si>
  <si>
    <t>Luiot</t>
  </si>
  <si>
    <t>Gwen</t>
  </si>
  <si>
    <t>Major</t>
  </si>
  <si>
    <t>Marrington</t>
  </si>
  <si>
    <t>Ronald</t>
  </si>
  <si>
    <t>Maye</t>
  </si>
  <si>
    <t>Jeanmarie</t>
  </si>
  <si>
    <t>Mckenzie</t>
  </si>
  <si>
    <t>Marc</t>
  </si>
  <si>
    <t>McLemore</t>
  </si>
  <si>
    <t>McMichael</t>
  </si>
  <si>
    <t>Nancy</t>
  </si>
  <si>
    <t>McMillan</t>
  </si>
  <si>
    <t>McNugget</t>
  </si>
  <si>
    <t>Room below 6th floor</t>
  </si>
  <si>
    <t>Robert</t>
  </si>
  <si>
    <t>Mediate</t>
  </si>
  <si>
    <t>Mertyle</t>
  </si>
  <si>
    <t>Michaelson</t>
  </si>
  <si>
    <t>Miller</t>
  </si>
  <si>
    <t>Ginger</t>
  </si>
  <si>
    <t>Mills</t>
  </si>
  <si>
    <t>Nanette</t>
  </si>
  <si>
    <t>Nilski</t>
  </si>
  <si>
    <t>Sari</t>
  </si>
  <si>
    <t>Noble</t>
  </si>
  <si>
    <t>William</t>
  </si>
  <si>
    <t>Notting</t>
  </si>
  <si>
    <t>Barry</t>
  </si>
  <si>
    <t>Ogren</t>
  </si>
  <si>
    <t>Percy</t>
  </si>
  <si>
    <t>Hector</t>
  </si>
  <si>
    <t>Plander</t>
  </si>
  <si>
    <t>Sam</t>
  </si>
  <si>
    <t>Pram</t>
  </si>
  <si>
    <t>Ramjet</t>
  </si>
  <si>
    <t>Sara</t>
  </si>
  <si>
    <t>Rannett</t>
  </si>
  <si>
    <t>Elizabeth</t>
  </si>
  <si>
    <t>Redent</t>
  </si>
  <si>
    <t>John A.</t>
  </si>
  <si>
    <t>Robinson</t>
  </si>
  <si>
    <t>Roland</t>
  </si>
  <si>
    <t>Catherine</t>
  </si>
  <si>
    <t>Romanoff</t>
  </si>
  <si>
    <t>Randi</t>
  </si>
  <si>
    <t>Rothchild</t>
  </si>
  <si>
    <t>Hospitality Suite</t>
  </si>
  <si>
    <t>Rouse</t>
  </si>
  <si>
    <t>Leighanne</t>
  </si>
  <si>
    <t>Rudd</t>
  </si>
  <si>
    <t>2 King Beds</t>
  </si>
  <si>
    <t>Sale</t>
  </si>
  <si>
    <t>Anne Marie</t>
  </si>
  <si>
    <t>Sandestin</t>
  </si>
  <si>
    <t>Schwartz</t>
  </si>
  <si>
    <t>Schwepps</t>
  </si>
  <si>
    <t>share with Marv Throneberry</t>
  </si>
  <si>
    <t>Clair</t>
  </si>
  <si>
    <t>Seely</t>
  </si>
  <si>
    <t>Lester</t>
  </si>
  <si>
    <t>Sheridan</t>
  </si>
  <si>
    <t>Sherlock</t>
  </si>
  <si>
    <t>4:00pm checkout on 4/21 required</t>
  </si>
  <si>
    <t xml:space="preserve">Ray </t>
  </si>
  <si>
    <t>Shray</t>
  </si>
  <si>
    <t>Jay</t>
  </si>
  <si>
    <t>Simon</t>
  </si>
  <si>
    <t>King bed requested</t>
  </si>
  <si>
    <t>Souffle</t>
  </si>
  <si>
    <t>Stephens</t>
  </si>
  <si>
    <t>David L.</t>
  </si>
  <si>
    <t>Stern</t>
  </si>
  <si>
    <t>Strong</t>
  </si>
  <si>
    <t xml:space="preserve">Dan </t>
  </si>
  <si>
    <t>Sumner</t>
  </si>
  <si>
    <t>Swift</t>
  </si>
  <si>
    <t>Donald</t>
  </si>
  <si>
    <t>Theus</t>
  </si>
  <si>
    <t>Gary</t>
  </si>
  <si>
    <t>Tocchet</t>
  </si>
  <si>
    <t>Deborah</t>
  </si>
  <si>
    <t>Tripp</t>
  </si>
  <si>
    <t>Alysia</t>
  </si>
  <si>
    <t>Vaddwhite</t>
  </si>
  <si>
    <t>Leslie</t>
  </si>
  <si>
    <t>Vingo</t>
  </si>
  <si>
    <t>Kathy</t>
  </si>
  <si>
    <t>Watson</t>
  </si>
  <si>
    <t>Danny</t>
  </si>
  <si>
    <t>Wellbeing</t>
  </si>
  <si>
    <t>Peggy</t>
  </si>
  <si>
    <t>Whatley</t>
  </si>
  <si>
    <t>Winters</t>
  </si>
  <si>
    <t>Young</t>
  </si>
  <si>
    <t>Maurice</t>
  </si>
  <si>
    <t>Zotts</t>
  </si>
  <si>
    <t>Start Time</t>
  </si>
  <si>
    <t>End Time</t>
  </si>
  <si>
    <t>Hours Elapsed</t>
  </si>
  <si>
    <t>Start Day &amp; Time</t>
  </si>
  <si>
    <t>End Day &amp; Time</t>
  </si>
  <si>
    <t>Multi-Day Hour Change</t>
  </si>
  <si>
    <t>Customer First Name</t>
  </si>
  <si>
    <t>Review</t>
  </si>
  <si>
    <t>Num.Write</t>
  </si>
  <si>
    <t>Extract</t>
  </si>
  <si>
    <t>Positive or Negative</t>
  </si>
  <si>
    <t>Generate Formula - Concatenate</t>
  </si>
  <si>
    <t>The service was awful.  We waited 2 hours.  The soup was too salty.</t>
  </si>
  <si>
    <t>=NUM.WRITE("write a 3 sentence response to our restaurant's customer", A2, "thanking them for visiting", B2)</t>
  </si>
  <si>
    <t>=NUM.AI("extract the food item from this review:",B2)</t>
  </si>
  <si>
    <t>=NUM.AI("classify the sentiment of this review:", B2, "as one of the following: Good, bad")</t>
  </si>
  <si>
    <t>Combine the text in a2 with the review in b2.  Place a ":  " following the text in a2.</t>
  </si>
  <si>
    <t>Loved the service.  Very attentive to all of our needs.  Best pasta ever!</t>
  </si>
  <si>
    <t>The chocolate mousse was amazing.</t>
  </si>
  <si>
    <t>Lou</t>
  </si>
  <si>
    <t>Nothing gluten free for my family.</t>
  </si>
  <si>
    <t>Housing List Summary Information</t>
  </si>
  <si>
    <t>Total Rooms Used</t>
  </si>
  <si>
    <t>Single Room Nights</t>
  </si>
  <si>
    <t>Double Room Nights</t>
  </si>
  <si>
    <t>Comp Rooms</t>
  </si>
  <si>
    <t>Paid Room Nights</t>
  </si>
  <si>
    <t>Rate</t>
  </si>
  <si>
    <t>Total Room Cost</t>
  </si>
  <si>
    <t>Use Countif</t>
  </si>
  <si>
    <t>Use SumIfs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</si>
</sst>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6" formatCode="&quot;$&quot;#,##0_);[Red]\(&quot;$&quot;#,##0\)"/>
    <numFmt numFmtId="8" formatCode="&quot;$&quot;#,##0.00_);[Red]\(&quot;$&quot;#,##0.00\)"/>
    <numFmt numFmtId="44" formatCode="_(&quot;$&quot;* #,##0.00_);_(&quot;$&quot;* \(#,##0.00\);_(&quot;$&quot;* &quot;-&quot;??_);_(@_)"/>
    <numFmt numFmtId="43" formatCode="_(* #,##0.00_);_(* \(#,##0.00\);_(* &quot;-&quot;??_);_(@_)"/>
    <numFmt numFmtId="164" formatCode="&quot;Yes&quot;;&quot;Yes&quot;;&quot;No&quot;"/>
    <numFmt numFmtId="165" formatCode="&quot;$&quot;#,##0.00"/>
    <numFmt numFmtId="166" formatCode="&quot;$&quot;#,##0"/>
    <numFmt numFmtId="167" formatCode="[$-409]h:mm\ AM/PM;@"/>
    <numFmt numFmtId="169" formatCode="[$-409]m/d/yy\ h:mm\ AM/PM;@"/>
    <numFmt numFmtId="170" formatCode="[$-F400]h:mm:ss\ AM/PM"/>
    <numFmt numFmtId="172" formatCode="[h]:mm:ss;@"/>
    <numFmt numFmtId="173" formatCode="[h]:mm"/>
  </numFmts>
  <fonts count="22" x14ac:knownFonts="1">
    <font>
      <sz val="11"/>
      <color theme="1"/>
      <name val="Calibri"/>
      <family val="2"/>
      <scheme val="minor"/>
    </font>
    <font>
      <sz val="10"/>
      <name val="Arial"/>
      <family val="2"/>
    </font>
    <font>
      <b/>
      <sz val="10"/>
      <name val="Arial"/>
      <family val="2"/>
    </font>
    <font>
      <b/>
      <i/>
      <sz val="10"/>
      <color rgb="FFFFFF00"/>
      <name val="Arial"/>
      <family val="2"/>
    </font>
    <font>
      <sz val="14"/>
      <name val="Arial"/>
      <family val="2"/>
    </font>
    <font>
      <sz val="12"/>
      <color rgb="FFFF0000"/>
      <name val="Arial"/>
      <family val="2"/>
    </font>
    <font>
      <b/>
      <sz val="8"/>
      <color indexed="81"/>
      <name val="Tahoma"/>
      <family val="2"/>
    </font>
    <font>
      <sz val="20"/>
      <color indexed="10"/>
      <name val="Tahoma"/>
      <family val="2"/>
    </font>
    <font>
      <b/>
      <sz val="20"/>
      <color indexed="81"/>
      <name val="Tahoma"/>
      <family val="2"/>
    </font>
    <font>
      <sz val="20"/>
      <color indexed="81"/>
      <name val="Tahoma"/>
      <family val="2"/>
    </font>
    <font>
      <b/>
      <sz val="12"/>
      <color indexed="81"/>
      <name val="Tahoma"/>
      <family val="2"/>
    </font>
    <font>
      <sz val="8"/>
      <color indexed="81"/>
      <name val="Tahoma"/>
      <family val="2"/>
    </font>
    <font>
      <sz val="18"/>
      <color indexed="13"/>
      <name val="Tahoma"/>
      <family val="2"/>
    </font>
    <font>
      <b/>
      <sz val="16"/>
      <color indexed="10"/>
      <name val="Tahoma"/>
      <family val="2"/>
    </font>
    <font>
      <sz val="16"/>
      <color indexed="81"/>
      <name val="Tahoma"/>
      <family val="2"/>
    </font>
    <font>
      <sz val="20"/>
      <color theme="1"/>
      <name val="Calibri"/>
      <family val="2"/>
      <scheme val="minor"/>
    </font>
    <font>
      <b/>
      <sz val="18"/>
      <color theme="1"/>
      <name val="Arial"/>
      <family val="2"/>
    </font>
    <font>
      <sz val="18"/>
      <color theme="1"/>
      <name val="Arial"/>
      <family val="2"/>
    </font>
    <font>
      <sz val="16"/>
      <color theme="1"/>
      <name val="Calibri"/>
      <family val="2"/>
      <scheme val="minor"/>
    </font>
    <font>
      <sz val="20"/>
      <color indexed="10"/>
      <name val="Arial"/>
      <family val="2"/>
    </font>
    <font>
      <sz val="20"/>
      <name val="Arial"/>
      <family val="2"/>
    </font>
    <font>
      <sz val="16"/>
      <name val="Arial"/>
      <family val="2"/>
    </font>
  </fonts>
  <fills count="9">
    <fill>
      <patternFill patternType="none"/>
    </fill>
    <fill>
      <patternFill patternType="gray125"/>
    </fill>
    <fill>
      <patternFill patternType="solid">
        <fgColor theme="7" tint="0.79998168889431442"/>
        <bgColor indexed="64"/>
      </patternFill>
    </fill>
    <fill>
      <patternFill patternType="solid">
        <fgColor indexed="22"/>
        <bgColor indexed="64"/>
      </patternFill>
    </fill>
    <fill>
      <patternFill patternType="solid">
        <fgColor indexed="13"/>
        <bgColor indexed="64"/>
      </patternFill>
    </fill>
    <fill>
      <patternFill patternType="solid">
        <fgColor theme="0" tint="-0.249977111117893"/>
        <bgColor indexed="64"/>
      </patternFill>
    </fill>
    <fill>
      <patternFill patternType="solid">
        <fgColor theme="9" tint="0.59999389629810485"/>
        <bgColor indexed="64"/>
      </patternFill>
    </fill>
    <fill>
      <patternFill patternType="solid">
        <fgColor theme="0"/>
        <bgColor theme="4" tint="0.79998168889431442"/>
      </patternFill>
    </fill>
    <fill>
      <patternFill patternType="solid">
        <fgColor theme="0"/>
        <bgColor indexed="64"/>
      </patternFill>
    </fill>
  </fills>
  <borders count="18">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style="thin">
        <color indexed="64"/>
      </right>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top style="thin">
        <color indexed="23"/>
      </top>
      <bottom/>
      <diagonal/>
    </border>
    <border>
      <left/>
      <right/>
      <top style="medium">
        <color indexed="23"/>
      </top>
      <bottom style="medium">
        <color indexed="23"/>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style="thick">
        <color indexed="64"/>
      </right>
      <top/>
      <bottom/>
      <diagonal/>
    </border>
    <border>
      <left/>
      <right style="medium">
        <color indexed="64"/>
      </right>
      <top/>
      <bottom/>
      <diagonal/>
    </border>
    <border>
      <left/>
      <right/>
      <top/>
      <bottom style="thick">
        <color indexed="64"/>
      </bottom>
      <diagonal/>
    </border>
  </borders>
  <cellStyleXfs count="4">
    <xf numFmtId="0" fontId="0" fillId="0" borderId="0"/>
    <xf numFmtId="0" fontId="1" fillId="0" borderId="0"/>
    <xf numFmtId="43" fontId="1" fillId="0" borderId="0" applyFont="0" applyFill="0" applyBorder="0" applyAlignment="0" applyProtection="0"/>
    <xf numFmtId="44" fontId="1" fillId="0" borderId="0" applyFont="0" applyFill="0" applyBorder="0" applyAlignment="0" applyProtection="0"/>
  </cellStyleXfs>
  <cellXfs count="92">
    <xf numFmtId="0" fontId="0" fillId="0" borderId="0" xfId="0"/>
    <xf numFmtId="0" fontId="0" fillId="2" borderId="0" xfId="0" applyFill="1"/>
    <xf numFmtId="0" fontId="1" fillId="3" borderId="0" xfId="1" applyFill="1"/>
    <xf numFmtId="165" fontId="1" fillId="3" borderId="0" xfId="1" applyNumberFormat="1" applyFill="1"/>
    <xf numFmtId="0" fontId="1" fillId="0" borderId="0" xfId="1"/>
    <xf numFmtId="14" fontId="1" fillId="0" borderId="0" xfId="1" applyNumberFormat="1"/>
    <xf numFmtId="165" fontId="1" fillId="0" borderId="0" xfId="1" applyNumberFormat="1"/>
    <xf numFmtId="0" fontId="0" fillId="0" borderId="0" xfId="0" pivotButton="1"/>
    <xf numFmtId="0" fontId="0" fillId="0" borderId="0" xfId="0" applyAlignment="1">
      <alignment horizontal="left"/>
    </xf>
    <xf numFmtId="0" fontId="1" fillId="3" borderId="0" xfId="1" applyFill="1" applyAlignment="1" applyProtection="1">
      <alignment horizontal="left"/>
      <protection locked="0"/>
    </xf>
    <xf numFmtId="166" fontId="1" fillId="3" borderId="0" xfId="1" applyNumberFormat="1" applyFill="1" applyAlignment="1" applyProtection="1">
      <alignment horizontal="right"/>
      <protection locked="0"/>
    </xf>
    <xf numFmtId="166" fontId="1" fillId="3" borderId="0" xfId="1" applyNumberFormat="1" applyFill="1" applyAlignment="1" applyProtection="1">
      <alignment horizontal="center" wrapText="1"/>
      <protection locked="0"/>
    </xf>
    <xf numFmtId="0" fontId="1" fillId="0" borderId="0" xfId="1" applyProtection="1">
      <protection locked="0"/>
    </xf>
    <xf numFmtId="9" fontId="1" fillId="0" borderId="0" xfId="1" applyNumberFormat="1"/>
    <xf numFmtId="0" fontId="1" fillId="3" borderId="1" xfId="1" applyFill="1" applyBorder="1" applyAlignment="1" applyProtection="1">
      <alignment horizontal="center"/>
      <protection locked="0"/>
    </xf>
    <xf numFmtId="0" fontId="1" fillId="3" borderId="2" xfId="1" applyFill="1" applyBorder="1" applyAlignment="1">
      <alignment horizontal="center"/>
    </xf>
    <xf numFmtId="165" fontId="1" fillId="4" borderId="3" xfId="1" applyNumberFormat="1" applyFill="1" applyBorder="1" applyProtection="1">
      <protection locked="0"/>
    </xf>
    <xf numFmtId="9" fontId="1" fillId="4" borderId="4" xfId="1" applyNumberFormat="1" applyFill="1" applyBorder="1" applyAlignment="1" applyProtection="1">
      <alignment horizontal="center"/>
      <protection locked="0"/>
    </xf>
    <xf numFmtId="165" fontId="1" fillId="4" borderId="5" xfId="1" applyNumberFormat="1" applyFill="1" applyBorder="1" applyProtection="1">
      <protection locked="0"/>
    </xf>
    <xf numFmtId="9" fontId="1" fillId="4" borderId="6" xfId="1" applyNumberFormat="1" applyFill="1" applyBorder="1" applyAlignment="1" applyProtection="1">
      <alignment horizontal="center"/>
      <protection locked="0"/>
    </xf>
    <xf numFmtId="0" fontId="2" fillId="5" borderId="0" xfId="1" applyFont="1" applyFill="1"/>
    <xf numFmtId="0" fontId="1" fillId="0" borderId="7" xfId="1" applyBorder="1" applyAlignment="1">
      <alignment horizontal="right"/>
    </xf>
    <xf numFmtId="8" fontId="1" fillId="0" borderId="7" xfId="1" applyNumberFormat="1" applyBorder="1" applyAlignment="1">
      <alignment horizontal="center"/>
    </xf>
    <xf numFmtId="10" fontId="1" fillId="0" borderId="7" xfId="1" applyNumberFormat="1" applyBorder="1" applyAlignment="1">
      <alignment horizontal="center"/>
    </xf>
    <xf numFmtId="1" fontId="1" fillId="0" borderId="7" xfId="1" applyNumberFormat="1" applyBorder="1" applyAlignment="1">
      <alignment horizontal="center"/>
    </xf>
    <xf numFmtId="0" fontId="1" fillId="0" borderId="7" xfId="1" applyBorder="1" applyAlignment="1">
      <alignment horizontal="center"/>
    </xf>
    <xf numFmtId="0" fontId="3" fillId="3" borderId="8" xfId="1" applyFont="1" applyFill="1" applyBorder="1" applyAlignment="1">
      <alignment horizontal="right"/>
    </xf>
    <xf numFmtId="165" fontId="1" fillId="3" borderId="8" xfId="1" applyNumberFormat="1" applyFill="1" applyBorder="1" applyAlignment="1">
      <alignment horizontal="center"/>
    </xf>
    <xf numFmtId="0" fontId="4" fillId="3" borderId="12" xfId="1" applyFont="1" applyFill="1" applyBorder="1"/>
    <xf numFmtId="0" fontId="4" fillId="3" borderId="6" xfId="1" applyFont="1" applyFill="1" applyBorder="1"/>
    <xf numFmtId="0" fontId="4" fillId="3" borderId="6" xfId="2" applyNumberFormat="1" applyFont="1" applyFill="1" applyBorder="1"/>
    <xf numFmtId="1" fontId="4" fillId="3" borderId="6" xfId="1" applyNumberFormat="1" applyFont="1" applyFill="1" applyBorder="1" applyAlignment="1">
      <alignment horizontal="center"/>
    </xf>
    <xf numFmtId="0" fontId="4" fillId="3" borderId="6" xfId="1" applyFont="1" applyFill="1" applyBorder="1" applyAlignment="1">
      <alignment wrapText="1"/>
    </xf>
    <xf numFmtId="0" fontId="4" fillId="3" borderId="5" xfId="1" applyFont="1" applyFill="1" applyBorder="1"/>
    <xf numFmtId="0" fontId="4" fillId="3" borderId="5" xfId="1" applyFont="1" applyFill="1" applyBorder="1" applyAlignment="1">
      <alignment wrapText="1" shrinkToFit="1"/>
    </xf>
    <xf numFmtId="0" fontId="4" fillId="3" borderId="9" xfId="1" applyFont="1" applyFill="1" applyBorder="1" applyAlignment="1">
      <alignment wrapText="1" shrinkToFit="1"/>
    </xf>
    <xf numFmtId="0" fontId="1" fillId="0" borderId="10" xfId="1" applyBorder="1"/>
    <xf numFmtId="0" fontId="1" fillId="0" borderId="11" xfId="1" applyBorder="1"/>
    <xf numFmtId="0" fontId="1" fillId="0" borderId="10" xfId="2" applyNumberFormat="1" applyBorder="1"/>
    <xf numFmtId="16" fontId="1" fillId="0" borderId="10" xfId="1" applyNumberFormat="1" applyBorder="1"/>
    <xf numFmtId="1" fontId="1" fillId="0" borderId="10" xfId="1" applyNumberFormat="1" applyBorder="1" applyAlignment="1">
      <alignment horizontal="center"/>
    </xf>
    <xf numFmtId="0" fontId="1" fillId="0" borderId="10" xfId="1" applyBorder="1" applyAlignment="1">
      <alignment wrapText="1"/>
    </xf>
    <xf numFmtId="44" fontId="1" fillId="0" borderId="13" xfId="3" applyFont="1" applyBorder="1"/>
    <xf numFmtId="0" fontId="1" fillId="0" borderId="13" xfId="1" applyBorder="1" applyAlignment="1">
      <alignment wrapText="1" shrinkToFit="1"/>
    </xf>
    <xf numFmtId="0" fontId="5" fillId="0" borderId="10" xfId="1" applyFont="1" applyBorder="1"/>
    <xf numFmtId="0" fontId="1" fillId="0" borderId="2" xfId="1" applyBorder="1"/>
    <xf numFmtId="0" fontId="1" fillId="0" borderId="14" xfId="1" applyBorder="1"/>
    <xf numFmtId="0" fontId="1" fillId="0" borderId="14" xfId="2" applyNumberFormat="1" applyBorder="1"/>
    <xf numFmtId="16" fontId="1" fillId="0" borderId="14" xfId="1" applyNumberFormat="1" applyBorder="1"/>
    <xf numFmtId="1" fontId="1" fillId="0" borderId="14" xfId="1" applyNumberFormat="1" applyBorder="1" applyAlignment="1">
      <alignment horizontal="center"/>
    </xf>
    <xf numFmtId="0" fontId="1" fillId="0" borderId="14" xfId="1" applyBorder="1" applyAlignment="1">
      <alignment wrapText="1"/>
    </xf>
    <xf numFmtId="0" fontId="1" fillId="0" borderId="1" xfId="1" applyBorder="1" applyAlignment="1">
      <alignment wrapText="1" shrinkToFit="1"/>
    </xf>
    <xf numFmtId="0" fontId="1" fillId="0" borderId="10" xfId="2" applyNumberFormat="1" applyFont="1" applyBorder="1"/>
    <xf numFmtId="0" fontId="1" fillId="0" borderId="10" xfId="1" applyBorder="1" applyAlignment="1">
      <alignment wrapText="1" shrinkToFit="1"/>
    </xf>
    <xf numFmtId="167" fontId="15" fillId="6" borderId="0" xfId="0" applyNumberFormat="1" applyFont="1" applyFill="1" applyAlignment="1">
      <alignment wrapText="1"/>
    </xf>
    <xf numFmtId="169" fontId="15" fillId="6" borderId="0" xfId="0" applyNumberFormat="1" applyFont="1" applyFill="1" applyAlignment="1">
      <alignment wrapText="1"/>
    </xf>
    <xf numFmtId="170" fontId="15" fillId="6" borderId="0" xfId="0" applyNumberFormat="1" applyFont="1" applyFill="1" applyAlignment="1">
      <alignment wrapText="1"/>
    </xf>
    <xf numFmtId="0" fontId="15" fillId="0" borderId="0" xfId="0" applyFont="1" applyAlignment="1">
      <alignment wrapText="1"/>
    </xf>
    <xf numFmtId="167" fontId="15" fillId="0" borderId="0" xfId="0" applyNumberFormat="1" applyFont="1"/>
    <xf numFmtId="169" fontId="15" fillId="0" borderId="0" xfId="0" applyNumberFormat="1" applyFont="1"/>
    <xf numFmtId="170" fontId="15" fillId="0" borderId="0" xfId="0" applyNumberFormat="1" applyFont="1"/>
    <xf numFmtId="0" fontId="15" fillId="0" borderId="0" xfId="0" applyFont="1"/>
    <xf numFmtId="0" fontId="16" fillId="3" borderId="10" xfId="1" applyFont="1" applyFill="1" applyBorder="1"/>
    <xf numFmtId="0" fontId="17" fillId="7" borderId="10" xfId="1" applyFont="1" applyFill="1" applyBorder="1"/>
    <xf numFmtId="0" fontId="17" fillId="8" borderId="10" xfId="1" applyFont="1" applyFill="1" applyBorder="1"/>
    <xf numFmtId="16" fontId="17" fillId="7" borderId="10" xfId="1" applyNumberFormat="1" applyFont="1" applyFill="1" applyBorder="1"/>
    <xf numFmtId="16" fontId="17" fillId="8" borderId="10" xfId="1" applyNumberFormat="1" applyFont="1" applyFill="1" applyBorder="1"/>
    <xf numFmtId="0" fontId="18" fillId="6" borderId="0" xfId="0" applyFont="1" applyFill="1" applyAlignment="1">
      <alignment wrapText="1"/>
    </xf>
    <xf numFmtId="0" fontId="18" fillId="0" borderId="0" xfId="0" applyFont="1"/>
    <xf numFmtId="0" fontId="18" fillId="0" borderId="0" xfId="0" applyFont="1" applyAlignment="1">
      <alignment wrapText="1"/>
    </xf>
    <xf numFmtId="0" fontId="18" fillId="0" borderId="0" xfId="0" quotePrefix="1" applyFont="1" applyAlignment="1">
      <alignment wrapText="1"/>
    </xf>
    <xf numFmtId="0" fontId="20" fillId="0" borderId="0" xfId="1" applyFont="1"/>
    <xf numFmtId="0" fontId="20" fillId="3" borderId="0" xfId="1" applyFont="1" applyFill="1" applyAlignment="1">
      <alignment horizontal="center" wrapText="1"/>
    </xf>
    <xf numFmtId="0" fontId="19" fillId="3" borderId="0" xfId="1" applyFont="1" applyFill="1" applyAlignment="1">
      <alignment horizontal="center" wrapText="1"/>
    </xf>
    <xf numFmtId="0" fontId="20" fillId="3" borderId="0" xfId="1" applyFont="1" applyFill="1" applyAlignment="1">
      <alignment horizontal="center"/>
    </xf>
    <xf numFmtId="0" fontId="20" fillId="0" borderId="0" xfId="1" applyFont="1" applyAlignment="1">
      <alignment horizontal="center"/>
    </xf>
    <xf numFmtId="1" fontId="20" fillId="0" borderId="0" xfId="1" applyNumberFormat="1" applyFont="1" applyAlignment="1">
      <alignment horizontal="center"/>
    </xf>
    <xf numFmtId="1" fontId="20" fillId="0" borderId="16" xfId="1" applyNumberFormat="1" applyFont="1" applyBorder="1" applyAlignment="1">
      <alignment horizontal="center"/>
    </xf>
    <xf numFmtId="6" fontId="20" fillId="0" borderId="0" xfId="1" applyNumberFormat="1" applyFont="1" applyAlignment="1">
      <alignment horizontal="center"/>
    </xf>
    <xf numFmtId="0" fontId="20" fillId="0" borderId="16" xfId="1" applyFont="1" applyBorder="1" applyAlignment="1">
      <alignment horizontal="center"/>
    </xf>
    <xf numFmtId="6" fontId="20" fillId="0" borderId="17" xfId="1" applyNumberFormat="1" applyFont="1" applyBorder="1" applyAlignment="1">
      <alignment horizontal="center"/>
    </xf>
    <xf numFmtId="6" fontId="20" fillId="0" borderId="0" xfId="1" applyNumberFormat="1" applyFont="1"/>
    <xf numFmtId="0" fontId="21" fillId="0" borderId="0" xfId="1" applyFont="1" applyAlignment="1">
      <alignment horizontal="center" wrapText="1"/>
    </xf>
    <xf numFmtId="0" fontId="19" fillId="4" borderId="0" xfId="1" applyFont="1" applyFill="1" applyAlignment="1">
      <alignment horizontal="center"/>
    </xf>
    <xf numFmtId="0" fontId="1" fillId="0" borderId="0" xfId="1" applyAlignment="1">
      <alignment horizontal="center"/>
    </xf>
    <xf numFmtId="0" fontId="1" fillId="0" borderId="0" xfId="1"/>
    <xf numFmtId="0" fontId="20" fillId="0" borderId="0" xfId="1" applyFont="1"/>
    <xf numFmtId="0" fontId="21" fillId="0" borderId="0" xfId="1" applyFont="1" applyAlignment="1">
      <alignment horizontal="center" wrapText="1"/>
    </xf>
    <xf numFmtId="172" fontId="15" fillId="0" borderId="0" xfId="0" applyNumberFormat="1" applyFont="1"/>
    <xf numFmtId="173" fontId="15" fillId="0" borderId="15" xfId="0" applyNumberFormat="1" applyFont="1" applyBorder="1"/>
    <xf numFmtId="172" fontId="15" fillId="0" borderId="15" xfId="0" applyNumberFormat="1" applyFont="1" applyBorder="1"/>
    <xf numFmtId="172" fontId="15" fillId="6" borderId="15" xfId="0" applyNumberFormat="1" applyFont="1" applyFill="1" applyBorder="1" applyAlignment="1">
      <alignment wrapText="1"/>
    </xf>
  </cellXfs>
  <cellStyles count="4">
    <cellStyle name="Comma 2" xfId="2" xr:uid="{C1598DDB-3D48-45BB-B756-38A48369D4C4}"/>
    <cellStyle name="Currency 2" xfId="3" xr:uid="{506DAFC3-9215-44D3-9268-767392BE8E31}"/>
    <cellStyle name="Normal" xfId="0" builtinId="0"/>
    <cellStyle name="Normal 3" xfId="1" xr:uid="{A1D06768-A0A1-47F5-BB9F-7F9C35A6A11D}"/>
  </cellStyles>
  <dxfs count="16">
    <dxf>
      <font>
        <b val="0"/>
        <i val="0"/>
        <strike val="0"/>
        <condense val="0"/>
        <extend val="0"/>
        <outline val="0"/>
        <shadow val="0"/>
        <u val="none"/>
        <vertAlign val="baseline"/>
        <sz val="10"/>
        <color auto="1"/>
        <name val="Arial"/>
        <family val="2"/>
        <scheme val="none"/>
      </font>
      <numFmt numFmtId="0" formatCode="General"/>
      <alignment horizontal="general" vertical="bottom" textRotation="0" wrapText="1" indent="0" justifyLastLine="0" shrinkToFit="1"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0"/>
        <color auto="1"/>
        <name val="Arial"/>
        <family val="2"/>
        <scheme val="none"/>
      </font>
      <numFmt numFmtId="0" formatCode="General"/>
      <alignment horizontal="general" vertical="bottom" textRotation="0" wrapText="1" indent="0" justifyLastLine="0" shrinkToFit="1"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0"/>
        <color auto="1"/>
        <name val="Arial"/>
        <family val="2"/>
        <scheme val="none"/>
      </font>
      <numFmt numFmtId="0" formatCode="General"/>
      <alignment horizontal="general" vertical="bottom" textRotation="0" wrapText="1" indent="0" justifyLastLine="0" shrinkToFit="1"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0"/>
        <color auto="1"/>
        <name val="Arial"/>
        <scheme val="none"/>
      </font>
      <alignment horizontal="general" vertical="bottom" textRotation="0" wrapText="1" indent="0" justifyLastLine="0" shrinkToFit="1" readingOrder="0"/>
      <border diagonalUp="0" diagonalDown="0">
        <left style="thin">
          <color indexed="64"/>
        </left>
        <right/>
        <top style="thin">
          <color indexed="64"/>
        </top>
        <bottom style="thin">
          <color indexed="64"/>
        </bottom>
      </border>
    </dxf>
    <dxf>
      <font>
        <b val="0"/>
        <i val="0"/>
        <strike val="0"/>
        <condense val="0"/>
        <extend val="0"/>
        <outline val="0"/>
        <shadow val="0"/>
        <u val="none"/>
        <vertAlign val="baseline"/>
        <sz val="10"/>
        <color auto="1"/>
        <name val="Arial"/>
        <family val="2"/>
        <scheme val="none"/>
      </font>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0"/>
        <color auto="1"/>
        <name val="Arial"/>
        <scheme val="none"/>
      </font>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Arial"/>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Arial"/>
        <scheme val="none"/>
      </font>
      <numFmt numFmtId="1" formatCode="0"/>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Arial"/>
        <scheme val="none"/>
      </font>
      <numFmt numFmtId="21" formatCode="d\-mmm"/>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Arial"/>
        <scheme val="none"/>
      </font>
      <numFmt numFmtId="21" formatCode="d\-mmm"/>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Arial"/>
        <scheme val="none"/>
      </font>
      <numFmt numFmtId="0" formatCode="General"/>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Arial"/>
        <scheme val="none"/>
      </font>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Arial"/>
        <scheme val="none"/>
      </font>
      <border diagonalUp="0" diagonalDown="0">
        <left/>
        <right style="thin">
          <color indexed="64"/>
        </right>
        <top style="thin">
          <color indexed="64"/>
        </top>
        <bottom style="thin">
          <color indexed="64"/>
        </bottom>
      </border>
    </dxf>
    <dxf>
      <border outline="0">
        <top style="thin">
          <color indexed="64"/>
        </top>
      </border>
    </dxf>
    <dxf>
      <border outline="0">
        <left style="thin">
          <color indexed="64"/>
        </left>
        <right style="thin">
          <color indexed="64"/>
        </right>
        <top style="thin">
          <color indexed="64"/>
        </top>
        <bottom style="thin">
          <color indexed="64"/>
        </bottom>
      </border>
    </dxf>
    <dxf>
      <border outline="0">
        <bottom style="thin">
          <color indexed="64"/>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pivotCacheDefinition" Target="pivotCache/pivotCacheDefinition1.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1.xml"/><Relationship Id="rId17" Type="http://schemas.openxmlformats.org/officeDocument/2006/relationships/sheetMetadata" Target="metadata.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3.v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oneCellAnchor>
    <xdr:from>
      <xdr:col>0</xdr:col>
      <xdr:colOff>34216</xdr:colOff>
      <xdr:row>1</xdr:row>
      <xdr:rowOff>72205</xdr:rowOff>
    </xdr:from>
    <xdr:ext cx="4133924" cy="3928295"/>
    <xdr:sp macro="" textlink="">
      <xdr:nvSpPr>
        <xdr:cNvPr id="2" name="Rectangle 1">
          <a:extLst>
            <a:ext uri="{FF2B5EF4-FFF2-40B4-BE49-F238E27FC236}">
              <a16:creationId xmlns:a16="http://schemas.microsoft.com/office/drawing/2014/main" id="{3ECE1FE0-15A3-49F4-BA08-8324FC71493A}"/>
            </a:ext>
          </a:extLst>
        </xdr:cNvPr>
        <xdr:cNvSpPr/>
      </xdr:nvSpPr>
      <xdr:spPr>
        <a:xfrm>
          <a:off x="34216" y="255085"/>
          <a:ext cx="4133924" cy="3928295"/>
        </a:xfrm>
        <a:prstGeom prst="rect">
          <a:avLst/>
        </a:prstGeom>
        <a:solidFill>
          <a:schemeClr val="accent1">
            <a:lumMod val="75000"/>
          </a:schemeClr>
        </a:solidFill>
      </xdr:spPr>
      <xdr:txBody>
        <a:bodyPr wrap="square" lIns="91440" tIns="45720" rIns="91440" bIns="45720">
          <a:noAutofit/>
        </a:bodyPr>
        <a:lstStyle/>
        <a:p>
          <a:pPr algn="ctr"/>
          <a:r>
            <a:rPr lang="en-US" sz="4800" b="1" cap="none" spc="0">
              <a:ln w="12700" cmpd="sng">
                <a:solidFill>
                  <a:schemeClr val="accent4"/>
                </a:solidFill>
                <a:prstDash val="solid"/>
              </a:ln>
              <a:gradFill>
                <a:gsLst>
                  <a:gs pos="0">
                    <a:schemeClr val="accent4"/>
                  </a:gs>
                  <a:gs pos="4000">
                    <a:schemeClr val="accent4">
                      <a:lumMod val="60000"/>
                      <a:lumOff val="40000"/>
                    </a:schemeClr>
                  </a:gs>
                  <a:gs pos="87000">
                    <a:schemeClr val="accent4">
                      <a:lumMod val="20000"/>
                      <a:lumOff val="80000"/>
                    </a:schemeClr>
                  </a:gs>
                </a:gsLst>
                <a:lin ang="5400000"/>
              </a:gradFill>
              <a:effectLst/>
            </a:rPr>
            <a:t>Welcome to Power Excel Tools for the Business Professional</a:t>
          </a:r>
        </a:p>
      </xdr:txBody>
    </xdr:sp>
    <xdr:clientData/>
  </xdr:oneCellAnchor>
  <xdr:oneCellAnchor>
    <xdr:from>
      <xdr:col>14</xdr:col>
      <xdr:colOff>320040</xdr:colOff>
      <xdr:row>4</xdr:row>
      <xdr:rowOff>110305</xdr:rowOff>
    </xdr:from>
    <xdr:ext cx="5143500" cy="2910092"/>
    <xdr:sp macro="" textlink="">
      <xdr:nvSpPr>
        <xdr:cNvPr id="3" name="Rectangle 2">
          <a:extLst>
            <a:ext uri="{FF2B5EF4-FFF2-40B4-BE49-F238E27FC236}">
              <a16:creationId xmlns:a16="http://schemas.microsoft.com/office/drawing/2014/main" id="{0B3AAC62-8ED5-43B1-8556-8E634B5944B0}"/>
            </a:ext>
          </a:extLst>
        </xdr:cNvPr>
        <xdr:cNvSpPr/>
      </xdr:nvSpPr>
      <xdr:spPr>
        <a:xfrm>
          <a:off x="8854440" y="841825"/>
          <a:ext cx="5143500" cy="2910092"/>
        </a:xfrm>
        <a:prstGeom prst="rect">
          <a:avLst/>
        </a:prstGeom>
        <a:solidFill>
          <a:schemeClr val="accent1">
            <a:lumMod val="75000"/>
          </a:schemeClr>
        </a:solidFill>
      </xdr:spPr>
      <xdr:txBody>
        <a:bodyPr wrap="square" lIns="91440" tIns="45720" rIns="91440" bIns="45720">
          <a:spAutoFit/>
        </a:bodyPr>
        <a:lstStyle/>
        <a:p>
          <a:pPr algn="ctr"/>
          <a:r>
            <a:rPr lang="en-US" sz="3600" b="1" cap="none" spc="0">
              <a:ln w="12700" cmpd="sng">
                <a:solidFill>
                  <a:schemeClr val="accent4"/>
                </a:solidFill>
                <a:prstDash val="solid"/>
              </a:ln>
              <a:gradFill>
                <a:gsLst>
                  <a:gs pos="0">
                    <a:schemeClr val="accent4"/>
                  </a:gs>
                  <a:gs pos="4000">
                    <a:schemeClr val="accent4">
                      <a:lumMod val="60000"/>
                      <a:lumOff val="40000"/>
                    </a:schemeClr>
                  </a:gs>
                  <a:gs pos="87000">
                    <a:schemeClr val="accent4">
                      <a:lumMod val="20000"/>
                      <a:lumOff val="80000"/>
                    </a:schemeClr>
                  </a:gs>
                </a:gsLst>
                <a:lin ang="5400000"/>
              </a:gradFill>
              <a:effectLst/>
            </a:rPr>
            <a:t>If you want to access the</a:t>
          </a:r>
          <a:r>
            <a:rPr lang="en-US" sz="3600" b="1" cap="none" spc="0" baseline="0">
              <a:ln w="12700" cmpd="sng">
                <a:solidFill>
                  <a:schemeClr val="accent4"/>
                </a:solidFill>
                <a:prstDash val="solid"/>
              </a:ln>
              <a:gradFill>
                <a:gsLst>
                  <a:gs pos="0">
                    <a:schemeClr val="accent4"/>
                  </a:gs>
                  <a:gs pos="4000">
                    <a:schemeClr val="accent4">
                      <a:lumMod val="60000"/>
                      <a:lumOff val="40000"/>
                    </a:schemeClr>
                  </a:gs>
                  <a:gs pos="87000">
                    <a:schemeClr val="accent4">
                      <a:lumMod val="20000"/>
                      <a:lumOff val="80000"/>
                    </a:schemeClr>
                  </a:gs>
                </a:gsLst>
                <a:lin ang="5400000"/>
              </a:gradFill>
              <a:effectLst/>
            </a:rPr>
            <a:t> files I'm using</a:t>
          </a:r>
          <a:r>
            <a:rPr lang="en-US" sz="3600" b="1" cap="none" spc="0">
              <a:ln w="12700" cmpd="sng">
                <a:solidFill>
                  <a:schemeClr val="accent4"/>
                </a:solidFill>
                <a:prstDash val="solid"/>
              </a:ln>
              <a:gradFill>
                <a:gsLst>
                  <a:gs pos="0">
                    <a:schemeClr val="accent4"/>
                  </a:gs>
                  <a:gs pos="4000">
                    <a:schemeClr val="accent4">
                      <a:lumMod val="60000"/>
                      <a:lumOff val="40000"/>
                    </a:schemeClr>
                  </a:gs>
                  <a:gs pos="87000">
                    <a:schemeClr val="accent4">
                      <a:lumMod val="20000"/>
                      <a:lumOff val="80000"/>
                    </a:schemeClr>
                  </a:gs>
                </a:gsLst>
                <a:lin ang="5400000"/>
              </a:gradFill>
              <a:effectLst/>
            </a:rPr>
            <a:t>, download them from here: </a:t>
          </a:r>
          <a:r>
            <a:rPr lang="en-US" sz="3600" b="1" u="sng" cap="none" spc="0">
              <a:ln w="12700" cmpd="sng">
                <a:solidFill>
                  <a:schemeClr val="accent4"/>
                </a:solidFill>
                <a:prstDash val="solid"/>
              </a:ln>
              <a:solidFill>
                <a:schemeClr val="bg1"/>
              </a:solidFill>
              <a:effectLst/>
            </a:rPr>
            <a:t>https://www.meeting-u.com/</a:t>
          </a:r>
          <a:r>
            <a:rPr lang="en-US" sz="3600" b="1" u="sng" cap="none" spc="0">
              <a:ln w="12700" cmpd="sng">
                <a:solidFill>
                  <a:schemeClr val="accent4"/>
                </a:solidFill>
                <a:prstDash val="solid"/>
              </a:ln>
              <a:solidFill>
                <a:schemeClr val="bg1"/>
              </a:solidFill>
              <a:effectLst/>
              <a:latin typeface="+mn-lt"/>
              <a:ea typeface="+mn-ea"/>
              <a:cs typeface="+mn-cs"/>
            </a:rPr>
            <a:t>tug-excel</a:t>
          </a:r>
        </a:p>
      </xdr:txBody>
    </xdr:sp>
    <xdr:clientData/>
  </xdr:oneCellAnchor>
  <xdr:twoCellAnchor editAs="oneCell">
    <xdr:from>
      <xdr:col>7</xdr:col>
      <xdr:colOff>10521</xdr:colOff>
      <xdr:row>6</xdr:row>
      <xdr:rowOff>0</xdr:rowOff>
    </xdr:from>
    <xdr:to>
      <xdr:col>14</xdr:col>
      <xdr:colOff>220979</xdr:colOff>
      <xdr:row>18</xdr:row>
      <xdr:rowOff>156210</xdr:rowOff>
    </xdr:to>
    <xdr:pic>
      <xdr:nvPicPr>
        <xdr:cNvPr id="5" name="Picture 4">
          <a:extLst>
            <a:ext uri="{FF2B5EF4-FFF2-40B4-BE49-F238E27FC236}">
              <a16:creationId xmlns:a16="http://schemas.microsoft.com/office/drawing/2014/main" id="{FD239994-7893-16A6-4D53-3FD6AC2FEED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277721" y="1097280"/>
          <a:ext cx="4477658" cy="235077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4</xdr:col>
      <xdr:colOff>556403</xdr:colOff>
      <xdr:row>5</xdr:row>
      <xdr:rowOff>506080</xdr:rowOff>
    </xdr:from>
    <xdr:to>
      <xdr:col>13</xdr:col>
      <xdr:colOff>308753</xdr:colOff>
      <xdr:row>7</xdr:row>
      <xdr:rowOff>238133</xdr:rowOff>
    </xdr:to>
    <xdr:sp macro="" textlink="">
      <xdr:nvSpPr>
        <xdr:cNvPr id="2" name="WordArt 10">
          <a:extLst>
            <a:ext uri="{FF2B5EF4-FFF2-40B4-BE49-F238E27FC236}">
              <a16:creationId xmlns:a16="http://schemas.microsoft.com/office/drawing/2014/main" id="{7BD4316C-F331-4CD8-BA26-7B3094D2F667}"/>
            </a:ext>
          </a:extLst>
        </xdr:cNvPr>
        <xdr:cNvSpPr>
          <a:spLocks noChangeArrowheads="1" noChangeShapeType="1" noTextEdit="1"/>
        </xdr:cNvSpPr>
      </xdr:nvSpPr>
      <xdr:spPr bwMode="auto">
        <a:xfrm rot="20834562">
          <a:off x="4701683" y="2982580"/>
          <a:ext cx="6884670" cy="570253"/>
        </a:xfrm>
        <a:prstGeom prst="rect">
          <a:avLst/>
        </a:prstGeom>
      </xdr:spPr>
      <xdr:txBody>
        <a:bodyPr wrap="none" fromWordArt="1">
          <a:prstTxWarp prst="textPlain">
            <a:avLst>
              <a:gd name="adj" fmla="val 50686"/>
            </a:avLst>
          </a:prstTxWarp>
        </a:bodyPr>
        <a:lstStyle/>
        <a:p>
          <a:pPr algn="ctr" rtl="0"/>
          <a:r>
            <a:rPr lang="en-US" sz="2800" kern="10" spc="0">
              <a:ln w="12700">
                <a:solidFill>
                  <a:srgbClr val="008000"/>
                </a:solidFill>
                <a:round/>
                <a:headEnd/>
                <a:tailEnd/>
              </a:ln>
              <a:gradFill rotWithShape="0">
                <a:gsLst>
                  <a:gs pos="0">
                    <a:srgbClr val="A603AB"/>
                  </a:gs>
                  <a:gs pos="12000">
                    <a:srgbClr val="E81766"/>
                  </a:gs>
                  <a:gs pos="27000">
                    <a:srgbClr val="EE3F17"/>
                  </a:gs>
                  <a:gs pos="48000">
                    <a:srgbClr val="FFFF00"/>
                  </a:gs>
                  <a:gs pos="64999">
                    <a:srgbClr val="1A8D48"/>
                  </a:gs>
                  <a:gs pos="78999">
                    <a:srgbClr val="0819FB"/>
                  </a:gs>
                  <a:gs pos="100000">
                    <a:srgbClr val="A603AB"/>
                  </a:gs>
                </a:gsLst>
                <a:lin ang="765438" scaled="1"/>
              </a:gradFill>
              <a:effectLst>
                <a:outerShdw dist="35921" dir="2700000" sy="50000" kx="2115830" algn="bl" rotWithShape="0">
                  <a:srgbClr val="C0C0C0"/>
                </a:outerShdw>
              </a:effectLst>
              <a:latin typeface="Arial Black"/>
            </a:rPr>
            <a:t>Using Multiple Worksheets</a:t>
          </a:r>
        </a:p>
      </xdr:txBody>
    </xdr:sp>
    <xdr:clientData/>
  </xdr:twoCellAnchor>
  <xdr:twoCellAnchor>
    <xdr:from>
      <xdr:col>1</xdr:col>
      <xdr:colOff>409575</xdr:colOff>
      <xdr:row>4</xdr:row>
      <xdr:rowOff>0</xdr:rowOff>
    </xdr:from>
    <xdr:to>
      <xdr:col>1</xdr:col>
      <xdr:colOff>657225</xdr:colOff>
      <xdr:row>5</xdr:row>
      <xdr:rowOff>19050</xdr:rowOff>
    </xdr:to>
    <xdr:sp macro="" textlink="">
      <xdr:nvSpPr>
        <xdr:cNvPr id="3" name="AutoShape 11">
          <a:extLst>
            <a:ext uri="{FF2B5EF4-FFF2-40B4-BE49-F238E27FC236}">
              <a16:creationId xmlns:a16="http://schemas.microsoft.com/office/drawing/2014/main" id="{8183936C-31E0-4ADB-9334-C9E40905C051}"/>
            </a:ext>
          </a:extLst>
        </xdr:cNvPr>
        <xdr:cNvSpPr>
          <a:spLocks noChangeArrowheads="1"/>
        </xdr:cNvSpPr>
      </xdr:nvSpPr>
      <xdr:spPr bwMode="auto">
        <a:xfrm>
          <a:off x="1605915" y="2095500"/>
          <a:ext cx="247650" cy="400050"/>
        </a:xfrm>
        <a:prstGeom prst="upArrow">
          <a:avLst>
            <a:gd name="adj1" fmla="val 50000"/>
            <a:gd name="adj2" fmla="val 40385"/>
          </a:avLst>
        </a:prstGeom>
        <a:solidFill>
          <a:srgbClr val="FFFFFF"/>
        </a:solidFill>
        <a:ln w="9525">
          <a:solidFill>
            <a:srgbClr val="000000"/>
          </a:solidFill>
          <a:miter lim="800000"/>
          <a:headEnd/>
          <a:tailEnd/>
        </a:ln>
      </xdr:spPr>
    </xdr:sp>
    <xdr:clientData/>
  </xdr:twoCellAnchor>
  <xdr:twoCellAnchor>
    <xdr:from>
      <xdr:col>2</xdr:col>
      <xdr:colOff>390525</xdr:colOff>
      <xdr:row>4</xdr:row>
      <xdr:rowOff>28575</xdr:rowOff>
    </xdr:from>
    <xdr:to>
      <xdr:col>2</xdr:col>
      <xdr:colOff>771525</xdr:colOff>
      <xdr:row>4</xdr:row>
      <xdr:rowOff>371475</xdr:rowOff>
    </xdr:to>
    <xdr:sp macro="" textlink="">
      <xdr:nvSpPr>
        <xdr:cNvPr id="4" name="Line 15">
          <a:extLst>
            <a:ext uri="{FF2B5EF4-FFF2-40B4-BE49-F238E27FC236}">
              <a16:creationId xmlns:a16="http://schemas.microsoft.com/office/drawing/2014/main" id="{47947683-702F-4EDE-BF3B-3A99D1B12F01}"/>
            </a:ext>
          </a:extLst>
        </xdr:cNvPr>
        <xdr:cNvSpPr>
          <a:spLocks noChangeShapeType="1"/>
        </xdr:cNvSpPr>
      </xdr:nvSpPr>
      <xdr:spPr bwMode="auto">
        <a:xfrm flipH="1" flipV="1">
          <a:off x="2546985" y="2124075"/>
          <a:ext cx="381000" cy="34290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180975</xdr:colOff>
      <xdr:row>4</xdr:row>
      <xdr:rowOff>66675</xdr:rowOff>
    </xdr:from>
    <xdr:to>
      <xdr:col>3</xdr:col>
      <xdr:colOff>523875</xdr:colOff>
      <xdr:row>5</xdr:row>
      <xdr:rowOff>28575</xdr:rowOff>
    </xdr:to>
    <xdr:sp macro="" textlink="">
      <xdr:nvSpPr>
        <xdr:cNvPr id="5" name="Line 17">
          <a:extLst>
            <a:ext uri="{FF2B5EF4-FFF2-40B4-BE49-F238E27FC236}">
              <a16:creationId xmlns:a16="http://schemas.microsoft.com/office/drawing/2014/main" id="{1838D05C-84B3-40DA-B992-C8B3B8FE397F}"/>
            </a:ext>
          </a:extLst>
        </xdr:cNvPr>
        <xdr:cNvSpPr>
          <a:spLocks noChangeShapeType="1"/>
        </xdr:cNvSpPr>
      </xdr:nvSpPr>
      <xdr:spPr bwMode="auto">
        <a:xfrm flipV="1">
          <a:off x="3320415" y="2162175"/>
          <a:ext cx="342900" cy="34290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3.xml><?xml version="1.0" encoding="utf-8"?>
<xdr:wsDr xmlns:xdr="http://schemas.openxmlformats.org/drawingml/2006/spreadsheetDrawing" xmlns:a="http://schemas.openxmlformats.org/drawingml/2006/main">
  <xdr:twoCellAnchor>
    <xdr:from>
      <xdr:col>6</xdr:col>
      <xdr:colOff>78105</xdr:colOff>
      <xdr:row>0</xdr:row>
      <xdr:rowOff>47625</xdr:rowOff>
    </xdr:from>
    <xdr:to>
      <xdr:col>12</xdr:col>
      <xdr:colOff>104783</xdr:colOff>
      <xdr:row>22</xdr:row>
      <xdr:rowOff>160015</xdr:rowOff>
    </xdr:to>
    <xdr:sp macro="" textlink="">
      <xdr:nvSpPr>
        <xdr:cNvPr id="2" name="Text Box 1">
          <a:extLst>
            <a:ext uri="{FF2B5EF4-FFF2-40B4-BE49-F238E27FC236}">
              <a16:creationId xmlns:a16="http://schemas.microsoft.com/office/drawing/2014/main" id="{895C3A3A-3955-4455-BD6D-A3B0AF29700E}"/>
            </a:ext>
          </a:extLst>
        </xdr:cNvPr>
        <xdr:cNvSpPr txBox="1">
          <a:spLocks noChangeArrowheads="1"/>
        </xdr:cNvSpPr>
      </xdr:nvSpPr>
      <xdr:spPr bwMode="auto">
        <a:xfrm>
          <a:off x="4429125" y="47625"/>
          <a:ext cx="3684278" cy="3800470"/>
        </a:xfrm>
        <a:prstGeom prst="rect">
          <a:avLst/>
        </a:prstGeom>
        <a:solidFill>
          <a:srgbClr val="FFCC99"/>
        </a:solidFill>
        <a:ln w="9525" algn="ctr">
          <a:solidFill>
            <a:srgbClr val="000000"/>
          </a:solidFill>
          <a:miter lim="800000"/>
          <a:headEnd/>
          <a:tailEnd/>
        </a:ln>
        <a:effectLst/>
      </xdr:spPr>
      <xdr:txBody>
        <a:bodyPr vertOverflow="clip" wrap="square" lIns="27432" tIns="22860" rIns="0" bIns="0" anchor="t" upright="1"/>
        <a:lstStyle/>
        <a:p>
          <a:pPr algn="l" rtl="0">
            <a:lnSpc>
              <a:spcPts val="1100"/>
            </a:lnSpc>
            <a:defRPr sz="1000"/>
          </a:pPr>
          <a:r>
            <a:rPr lang="en-US" sz="1000" b="0" i="0" strike="noStrike">
              <a:solidFill>
                <a:srgbClr val="FF0000"/>
              </a:solidFill>
              <a:latin typeface="Arial"/>
              <a:cs typeface="Arial"/>
            </a:rPr>
            <a:t>Vlookup</a:t>
          </a:r>
          <a:endParaRPr lang="en-US" sz="800" b="0" i="0" strike="noStrike">
            <a:solidFill>
              <a:srgbClr val="000000"/>
            </a:solidFill>
            <a:latin typeface="Arial"/>
            <a:cs typeface="Arial"/>
          </a:endParaRPr>
        </a:p>
        <a:p>
          <a:pPr algn="l" rtl="0">
            <a:defRPr sz="1000"/>
          </a:pPr>
          <a:endParaRPr lang="en-US" sz="800" b="0" i="0" strike="noStrike">
            <a:solidFill>
              <a:srgbClr val="000000"/>
            </a:solidFill>
            <a:latin typeface="Arial"/>
            <a:cs typeface="Arial"/>
          </a:endParaRPr>
        </a:p>
        <a:p>
          <a:pPr algn="l" rtl="0">
            <a:defRPr sz="1000"/>
          </a:pPr>
          <a:r>
            <a:rPr lang="en-US" sz="800" b="0" i="0" strike="noStrike">
              <a:solidFill>
                <a:srgbClr val="000000"/>
              </a:solidFill>
              <a:latin typeface="Arial"/>
              <a:cs typeface="Arial"/>
            </a:rPr>
            <a:t>The Vlookup Function allows a user to "lookup" information on a second table, in order to insert the proper information (e.g. sales commission, student grades) on the first table.  The example to the left shows a commission table.  The basic formula has 4 components:</a:t>
          </a:r>
        </a:p>
        <a:p>
          <a:pPr algn="l" rtl="0">
            <a:defRPr sz="1000"/>
          </a:pPr>
          <a:endParaRPr lang="en-US" sz="800" b="0" i="0" strike="noStrike">
            <a:solidFill>
              <a:srgbClr val="000000"/>
            </a:solidFill>
            <a:latin typeface="Arial"/>
            <a:cs typeface="Arial"/>
          </a:endParaRPr>
        </a:p>
        <a:p>
          <a:pPr algn="l" rtl="0">
            <a:defRPr sz="1000"/>
          </a:pPr>
          <a:r>
            <a:rPr lang="en-US" sz="800" b="1" i="0" strike="noStrike">
              <a:solidFill>
                <a:srgbClr val="333399"/>
              </a:solidFill>
              <a:latin typeface="Arial"/>
              <a:cs typeface="Arial"/>
            </a:rPr>
            <a:t>=vlookup(lookup value, table array, col_index num, range lookup)</a:t>
          </a:r>
          <a:endParaRPr lang="en-US" sz="800" b="0" i="0" strike="noStrike">
            <a:solidFill>
              <a:srgbClr val="000000"/>
            </a:solidFill>
            <a:latin typeface="Arial"/>
            <a:cs typeface="Arial"/>
          </a:endParaRPr>
        </a:p>
        <a:p>
          <a:pPr algn="l" rtl="0">
            <a:defRPr sz="1000"/>
          </a:pPr>
          <a:endParaRPr lang="en-US" sz="800" b="0" i="0" strike="noStrike">
            <a:solidFill>
              <a:srgbClr val="000000"/>
            </a:solidFill>
            <a:latin typeface="Arial"/>
            <a:cs typeface="Arial"/>
          </a:endParaRPr>
        </a:p>
        <a:p>
          <a:pPr algn="l" rtl="0">
            <a:defRPr sz="1000"/>
          </a:pPr>
          <a:r>
            <a:rPr lang="en-US" sz="800" b="0" i="0" strike="noStrike">
              <a:solidFill>
                <a:srgbClr val="000000"/>
              </a:solidFill>
              <a:latin typeface="Arial"/>
              <a:cs typeface="Arial"/>
            </a:rPr>
            <a:t>Don't worry...it's simpler than it looks.  Let's explain.</a:t>
          </a:r>
        </a:p>
        <a:p>
          <a:pPr algn="l" rtl="0">
            <a:defRPr sz="1000"/>
          </a:pPr>
          <a:endParaRPr lang="en-US" sz="800" b="0" i="0" strike="noStrike">
            <a:solidFill>
              <a:srgbClr val="000000"/>
            </a:solidFill>
            <a:latin typeface="Arial"/>
            <a:cs typeface="Arial"/>
          </a:endParaRPr>
        </a:p>
        <a:p>
          <a:pPr algn="l" rtl="0">
            <a:defRPr sz="1000"/>
          </a:pPr>
          <a:r>
            <a:rPr lang="en-US" sz="800" b="0" i="0" strike="noStrike">
              <a:solidFill>
                <a:srgbClr val="000000"/>
              </a:solidFill>
              <a:latin typeface="Arial"/>
              <a:cs typeface="Arial"/>
            </a:rPr>
            <a:t>- </a:t>
          </a:r>
          <a:r>
            <a:rPr lang="en-US" sz="800" b="1" i="0" strike="noStrike">
              <a:solidFill>
                <a:srgbClr val="000000"/>
              </a:solidFill>
              <a:latin typeface="Arial"/>
              <a:cs typeface="Arial"/>
            </a:rPr>
            <a:t>Lookup Value</a:t>
          </a:r>
          <a:r>
            <a:rPr lang="en-US" sz="800" b="0" i="0" strike="noStrike">
              <a:solidFill>
                <a:srgbClr val="000000"/>
              </a:solidFill>
              <a:latin typeface="Arial"/>
              <a:cs typeface="Arial"/>
            </a:rPr>
            <a:t> - The cell that contains the info you want to lookup.  In this example, the sales dollars in column D</a:t>
          </a:r>
        </a:p>
        <a:p>
          <a:pPr algn="l" rtl="0">
            <a:defRPr sz="1000"/>
          </a:pPr>
          <a:r>
            <a:rPr lang="en-US" sz="800" b="0" i="0" strike="noStrike">
              <a:solidFill>
                <a:srgbClr val="000000"/>
              </a:solidFill>
              <a:latin typeface="Arial"/>
              <a:cs typeface="Arial"/>
            </a:rPr>
            <a:t>- </a:t>
          </a:r>
          <a:r>
            <a:rPr lang="en-US" sz="800" b="1" i="0" strike="noStrike">
              <a:solidFill>
                <a:srgbClr val="000000"/>
              </a:solidFill>
              <a:latin typeface="Arial"/>
              <a:cs typeface="Arial"/>
            </a:rPr>
            <a:t>Table Array</a:t>
          </a:r>
          <a:r>
            <a:rPr lang="en-US" sz="800" b="0" i="0" strike="noStrike">
              <a:solidFill>
                <a:srgbClr val="000000"/>
              </a:solidFill>
              <a:latin typeface="Arial"/>
              <a:cs typeface="Arial"/>
            </a:rPr>
            <a:t> - This is the lookup table ($C$11:$D$15 in our example).  The $ signs indicate an absolute reference (or you could use a Named Range as well)</a:t>
          </a:r>
        </a:p>
        <a:p>
          <a:pPr algn="l" rtl="0">
            <a:defRPr sz="1000"/>
          </a:pPr>
          <a:r>
            <a:rPr lang="en-US" sz="800" b="0" i="0" strike="noStrike">
              <a:solidFill>
                <a:srgbClr val="000000"/>
              </a:solidFill>
              <a:latin typeface="Arial"/>
              <a:cs typeface="Arial"/>
            </a:rPr>
            <a:t>- </a:t>
          </a:r>
          <a:r>
            <a:rPr lang="en-US" sz="800" b="1" i="0" strike="noStrike">
              <a:solidFill>
                <a:srgbClr val="000000"/>
              </a:solidFill>
              <a:latin typeface="Arial"/>
              <a:cs typeface="Arial"/>
            </a:rPr>
            <a:t>Col_index Num</a:t>
          </a:r>
          <a:r>
            <a:rPr lang="en-US" sz="800" b="0" i="0" strike="noStrike">
              <a:solidFill>
                <a:srgbClr val="000000"/>
              </a:solidFill>
              <a:latin typeface="Arial"/>
              <a:cs typeface="Arial"/>
            </a:rPr>
            <a:t> - The column that has the value you want returned.  Since we're going to want Comm %, that will be the 2nd column of our lookup table</a:t>
          </a:r>
        </a:p>
        <a:p>
          <a:pPr algn="l" rtl="0">
            <a:defRPr sz="1000"/>
          </a:pPr>
          <a:r>
            <a:rPr lang="en-US" sz="800" b="0" i="0" strike="noStrike">
              <a:solidFill>
                <a:srgbClr val="000000"/>
              </a:solidFill>
              <a:latin typeface="Arial"/>
              <a:cs typeface="Arial"/>
            </a:rPr>
            <a:t>- </a:t>
          </a:r>
          <a:r>
            <a:rPr lang="en-US" sz="800" b="1" i="0" strike="noStrike">
              <a:solidFill>
                <a:srgbClr val="000000"/>
              </a:solidFill>
              <a:latin typeface="Arial"/>
              <a:cs typeface="Arial"/>
            </a:rPr>
            <a:t>Range Lookup</a:t>
          </a:r>
          <a:r>
            <a:rPr lang="en-US" sz="800" b="0" i="0" strike="noStrike">
              <a:solidFill>
                <a:srgbClr val="000000"/>
              </a:solidFill>
              <a:latin typeface="Arial"/>
              <a:cs typeface="Arial"/>
            </a:rPr>
            <a:t> - True or False.  If you want an approx match (like our percentages), enter TRUE.  If you need an exact match, enter FALSE. (Actually, Excel will accept 1 for True and 0 for False).  If you omit this, TRUE (or approximate match) is the default.</a:t>
          </a:r>
        </a:p>
        <a:p>
          <a:pPr algn="l" rtl="0">
            <a:lnSpc>
              <a:spcPts val="800"/>
            </a:lnSpc>
            <a:defRPr sz="1000"/>
          </a:pPr>
          <a:endParaRPr lang="en-US" sz="800" b="0" i="0" strike="noStrike">
            <a:solidFill>
              <a:srgbClr val="000000"/>
            </a:solidFill>
            <a:latin typeface="Arial"/>
            <a:cs typeface="Arial"/>
          </a:endParaRPr>
        </a:p>
        <a:p>
          <a:pPr algn="l" rtl="0">
            <a:lnSpc>
              <a:spcPts val="800"/>
            </a:lnSpc>
            <a:defRPr sz="1000"/>
          </a:pPr>
          <a:r>
            <a:rPr lang="en-US" sz="800" b="0" i="0" strike="noStrike">
              <a:solidFill>
                <a:srgbClr val="000000"/>
              </a:solidFill>
              <a:latin typeface="Arial"/>
              <a:cs typeface="Arial"/>
            </a:rPr>
            <a:t>So, our Vlookup formula (we'll begin in Cell E3) is:</a:t>
          </a:r>
        </a:p>
        <a:p>
          <a:pPr algn="l" rtl="0">
            <a:lnSpc>
              <a:spcPts val="800"/>
            </a:lnSpc>
            <a:defRPr sz="1000"/>
          </a:pPr>
          <a:endParaRPr lang="en-US" sz="800" b="0" i="0" strike="noStrike">
            <a:solidFill>
              <a:srgbClr val="000000"/>
            </a:solidFill>
            <a:latin typeface="Arial"/>
            <a:cs typeface="Arial"/>
          </a:endParaRPr>
        </a:p>
        <a:p>
          <a:pPr algn="l" rtl="0">
            <a:lnSpc>
              <a:spcPts val="800"/>
            </a:lnSpc>
            <a:defRPr sz="1000"/>
          </a:pPr>
          <a:r>
            <a:rPr lang="en-US" sz="800" b="0" i="0" strike="noStrike">
              <a:solidFill>
                <a:srgbClr val="000000"/>
              </a:solidFill>
              <a:latin typeface="Arial"/>
              <a:cs typeface="Arial"/>
            </a:rPr>
            <a:t>=Vlookup(D2, CommPct, 2)</a:t>
          </a:r>
        </a:p>
        <a:p>
          <a:pPr algn="l" rtl="0">
            <a:lnSpc>
              <a:spcPts val="800"/>
            </a:lnSpc>
            <a:defRPr sz="1000"/>
          </a:pPr>
          <a:endParaRPr lang="en-US" sz="800" b="0" i="0" strike="noStrike">
            <a:solidFill>
              <a:srgbClr val="000000"/>
            </a:solidFill>
            <a:latin typeface="Arial"/>
            <a:cs typeface="Arial"/>
          </a:endParaRPr>
        </a:p>
        <a:p>
          <a:pPr algn="l" rtl="0">
            <a:lnSpc>
              <a:spcPts val="800"/>
            </a:lnSpc>
            <a:defRPr sz="1000"/>
          </a:pPr>
          <a:r>
            <a:rPr lang="en-US" sz="800" b="0" i="0" strike="noStrike">
              <a:solidFill>
                <a:srgbClr val="000000"/>
              </a:solidFill>
              <a:latin typeface="Arial"/>
              <a:cs typeface="Arial"/>
            </a:rPr>
            <a:t>Note that CommPct is the named range.  You could have entered $C$11:$D$15 instead.</a:t>
          </a:r>
        </a:p>
        <a:p>
          <a:pPr algn="l" rtl="0">
            <a:defRPr sz="1000"/>
          </a:pPr>
          <a:endParaRPr lang="en-US" sz="800" b="0" i="0" strike="noStrike">
            <a:solidFill>
              <a:srgbClr val="000000"/>
            </a:solidFill>
            <a:latin typeface="Arial"/>
            <a:cs typeface="Arial"/>
          </a:endParaRPr>
        </a:p>
        <a:p>
          <a:pPr algn="l" rtl="0">
            <a:lnSpc>
              <a:spcPts val="700"/>
            </a:lnSpc>
            <a:defRPr sz="1000"/>
          </a:pPr>
          <a:r>
            <a:rPr lang="en-US" sz="800" b="0" i="0" strike="noStrike">
              <a:solidFill>
                <a:srgbClr val="000000"/>
              </a:solidFill>
              <a:latin typeface="Arial"/>
              <a:cs typeface="Arial"/>
            </a:rPr>
            <a:t>Since we didn't enter TRUE or FALSE at the end, it will allow us to find an approximate match.  </a:t>
          </a:r>
        </a:p>
        <a:p>
          <a:pPr algn="l" rtl="0">
            <a:defRPr sz="1000"/>
          </a:pPr>
          <a:endParaRPr lang="en-US" sz="800" b="0" i="0" strike="noStrike">
            <a:solidFill>
              <a:srgbClr val="000000"/>
            </a:solidFill>
            <a:latin typeface="Arial"/>
            <a:cs typeface="Arial"/>
          </a:endParaRPr>
        </a:p>
        <a:p>
          <a:pPr algn="l" rtl="0">
            <a:lnSpc>
              <a:spcPts val="800"/>
            </a:lnSpc>
            <a:defRPr sz="1000"/>
          </a:pPr>
          <a:r>
            <a:rPr lang="en-US" sz="800" b="0" i="0" strike="noStrike">
              <a:solidFill>
                <a:srgbClr val="000000"/>
              </a:solidFill>
              <a:latin typeface="Arial"/>
              <a:cs typeface="Arial"/>
            </a:rPr>
            <a:t>The Vlookup table should be entered into ascending order to work properly.</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7</xdr:col>
      <xdr:colOff>169334</xdr:colOff>
      <xdr:row>1</xdr:row>
      <xdr:rowOff>141111</xdr:rowOff>
    </xdr:from>
    <xdr:to>
      <xdr:col>14</xdr:col>
      <xdr:colOff>197556</xdr:colOff>
      <xdr:row>18</xdr:row>
      <xdr:rowOff>84667</xdr:rowOff>
    </xdr:to>
    <xdr:sp macro="" textlink="">
      <xdr:nvSpPr>
        <xdr:cNvPr id="2" name="TextBox 1">
          <a:extLst>
            <a:ext uri="{FF2B5EF4-FFF2-40B4-BE49-F238E27FC236}">
              <a16:creationId xmlns:a16="http://schemas.microsoft.com/office/drawing/2014/main" id="{240D4023-BF44-4F99-9A9B-200953FBFA2B}"/>
            </a:ext>
          </a:extLst>
        </xdr:cNvPr>
        <xdr:cNvSpPr txBox="1"/>
      </xdr:nvSpPr>
      <xdr:spPr>
        <a:xfrm>
          <a:off x="5125156" y="310444"/>
          <a:ext cx="4295422" cy="2822223"/>
        </a:xfrm>
        <a:prstGeom prst="rect">
          <a:avLst/>
        </a:prstGeom>
        <a:solidFill>
          <a:schemeClr val="accent6">
            <a:lumMod val="60000"/>
            <a:lumOff val="4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US" sz="1200" b="1"/>
            <a:t>XLOOKUP</a:t>
          </a:r>
        </a:p>
        <a:p>
          <a:endParaRPr lang="en-US" sz="1200"/>
        </a:p>
        <a:p>
          <a:r>
            <a:rPr lang="en-US" sz="1200"/>
            <a:t>In</a:t>
          </a:r>
          <a:r>
            <a:rPr lang="en-US" sz="1200" baseline="0"/>
            <a:t> 2019, Excel created the successort to V (and H) Lookup, and that is XLookup.  Since you know Vlookup at this point, let's understand the differences.</a:t>
          </a:r>
        </a:p>
        <a:p>
          <a:endParaRPr lang="en-US" sz="1200" baseline="0"/>
        </a:p>
        <a:p>
          <a:r>
            <a:rPr lang="en-US" sz="1200" baseline="0"/>
            <a:t>- 3 Required Arguments: Lookup Value, Lookup Array, Return Array</a:t>
          </a:r>
        </a:p>
        <a:p>
          <a:endParaRPr lang="en-US" sz="1200" baseline="0"/>
        </a:p>
        <a:p>
          <a:r>
            <a:rPr lang="en-US" sz="1200" baseline="0"/>
            <a:t>- Exact match is default (-1 is essential is this case, as it specifies exact match or next smallest item)</a:t>
          </a:r>
        </a:p>
        <a:p>
          <a:endParaRPr lang="en-US" sz="1200" baseline="0"/>
        </a:p>
        <a:p>
          <a:r>
            <a:rPr lang="en-US" sz="1200" baseline="0"/>
            <a:t>- Lookup Array &amp; Return Array are independent - Allows you to return data from a column to either side</a:t>
          </a:r>
        </a:p>
        <a:p>
          <a:endParaRPr lang="en-US" sz="1200" baseline="0"/>
        </a:p>
      </xdr:txBody>
    </xdr:sp>
    <xdr:clientData/>
  </xdr:twoCellAnchor>
</xdr:wsDr>
</file>

<file path=xl/drawings/drawing5.xml><?xml version="1.0" encoding="utf-8"?>
<xdr:wsDr xmlns:xdr="http://schemas.openxmlformats.org/drawingml/2006/spreadsheetDrawing" xmlns:a="http://schemas.openxmlformats.org/drawingml/2006/main">
  <xdr:twoCellAnchor editAs="oneCell">
    <xdr:from>
      <xdr:col>2</xdr:col>
      <xdr:colOff>314326</xdr:colOff>
      <xdr:row>0</xdr:row>
      <xdr:rowOff>49530</xdr:rowOff>
    </xdr:from>
    <xdr:to>
      <xdr:col>9</xdr:col>
      <xdr:colOff>238126</xdr:colOff>
      <xdr:row>15</xdr:row>
      <xdr:rowOff>100014</xdr:rowOff>
    </xdr:to>
    <xdr:sp macro="" textlink="">
      <xdr:nvSpPr>
        <xdr:cNvPr id="2" name="Text Box 1">
          <a:extLst>
            <a:ext uri="{FF2B5EF4-FFF2-40B4-BE49-F238E27FC236}">
              <a16:creationId xmlns:a16="http://schemas.microsoft.com/office/drawing/2014/main" id="{2E35B069-53E8-4965-9958-BFDCC6F46D4D}"/>
            </a:ext>
          </a:extLst>
        </xdr:cNvPr>
        <xdr:cNvSpPr txBox="1">
          <a:spLocks noChangeArrowheads="1"/>
        </xdr:cNvSpPr>
      </xdr:nvSpPr>
      <xdr:spPr bwMode="auto">
        <a:xfrm>
          <a:off x="2402206" y="49530"/>
          <a:ext cx="4191000" cy="2580324"/>
        </a:xfrm>
        <a:prstGeom prst="rect">
          <a:avLst/>
        </a:prstGeom>
        <a:solidFill>
          <a:srgbClr xmlns:mc="http://schemas.openxmlformats.org/markup-compatibility/2006" xmlns:a14="http://schemas.microsoft.com/office/drawing/2010/main" val="FFCC99" mc:Ignorable="a14" a14:legacySpreadsheetColorIndex="47"/>
        </a:solidFill>
        <a:ln>
          <a:noFill/>
        </a:ln>
      </xdr:spPr>
      <xdr:txBody>
        <a:bodyPr vertOverflow="clip" wrap="square" lIns="36576" tIns="22860" rIns="0" bIns="0" anchor="t" upright="1"/>
        <a:lstStyle/>
        <a:p>
          <a:pPr algn="l" rtl="0">
            <a:defRPr sz="1000"/>
          </a:pPr>
          <a:r>
            <a:rPr lang="en-US" sz="900" b="0" i="0" u="none" strike="noStrike" baseline="0">
              <a:solidFill>
                <a:srgbClr val="000000"/>
              </a:solidFill>
              <a:latin typeface="Arial"/>
              <a:cs typeface="Arial"/>
            </a:rPr>
            <a:t>                                  	</a:t>
          </a:r>
          <a:r>
            <a:rPr lang="en-US" sz="1100" b="1" i="0" u="none" strike="noStrike" baseline="0">
              <a:solidFill>
                <a:srgbClr val="000000"/>
              </a:solidFill>
              <a:latin typeface="Arial"/>
              <a:cs typeface="Arial"/>
            </a:rPr>
            <a:t>Goal Seek</a:t>
          </a:r>
        </a:p>
        <a:p>
          <a:pPr algn="l" rtl="0">
            <a:defRPr sz="1000"/>
          </a:pPr>
          <a:endParaRPr lang="en-US" sz="900" b="0" i="0" u="none" strike="noStrike" baseline="0">
            <a:solidFill>
              <a:srgbClr val="000000"/>
            </a:solidFill>
            <a:latin typeface="Arial"/>
            <a:cs typeface="Arial"/>
          </a:endParaRPr>
        </a:p>
        <a:p>
          <a:pPr algn="l" rtl="0">
            <a:defRPr sz="1000"/>
          </a:pPr>
          <a:r>
            <a:rPr lang="en-US" sz="800" b="0" i="0" u="none" strike="noStrike" baseline="0">
              <a:solidFill>
                <a:srgbClr val="000000"/>
              </a:solidFill>
              <a:latin typeface="Arial"/>
              <a:cs typeface="Arial"/>
            </a:rPr>
            <a:t>Need to change one part of an equation in order to accommodate your budgeting needs?  Try using Goal Seek, part of the What-if Scenarios within Excel.</a:t>
          </a:r>
        </a:p>
        <a:p>
          <a:pPr algn="l" rtl="0">
            <a:defRPr sz="1000"/>
          </a:pPr>
          <a:endParaRPr lang="en-US" sz="800" b="0" i="0" u="none" strike="noStrike" baseline="0">
            <a:solidFill>
              <a:srgbClr val="000000"/>
            </a:solidFill>
            <a:latin typeface="Arial"/>
            <a:cs typeface="Arial"/>
          </a:endParaRPr>
        </a:p>
        <a:p>
          <a:pPr algn="l" rtl="0">
            <a:defRPr sz="1000"/>
          </a:pPr>
          <a:r>
            <a:rPr lang="en-US" sz="800" b="0" i="0" u="none" strike="noStrike" baseline="0">
              <a:solidFill>
                <a:srgbClr val="000000"/>
              </a:solidFill>
              <a:latin typeface="Arial"/>
              <a:cs typeface="Arial"/>
            </a:rPr>
            <a:t>This example shows banquet costs.  F&amp;B price, tax, gratuity and # of attendees are entered, and the total (using =Product) is completed in cell C6.   In this example, the total price is nearly $19,000.  If you wanted to find out how much the per person price needs to be in order to only pay $17,000, use the Goal Seek tool.  Here's how:</a:t>
          </a:r>
        </a:p>
        <a:p>
          <a:pPr algn="l" rtl="0">
            <a:defRPr sz="1000"/>
          </a:pPr>
          <a:endParaRPr lang="en-US" sz="800" b="0" i="0" u="none" strike="noStrike" baseline="0">
            <a:solidFill>
              <a:srgbClr val="000000"/>
            </a:solidFill>
            <a:latin typeface="Arial"/>
            <a:cs typeface="Arial"/>
          </a:endParaRPr>
        </a:p>
        <a:p>
          <a:pPr algn="l" rtl="0">
            <a:defRPr sz="1000"/>
          </a:pPr>
          <a:r>
            <a:rPr lang="en-US" sz="800" b="0" i="0" u="none" strike="noStrike" baseline="0">
              <a:solidFill>
                <a:srgbClr val="000000"/>
              </a:solidFill>
              <a:latin typeface="Arial"/>
              <a:cs typeface="Arial"/>
            </a:rPr>
            <a:t>   - Select the total cell (B7)</a:t>
          </a:r>
        </a:p>
        <a:p>
          <a:pPr algn="l" rtl="0">
            <a:defRPr sz="1000"/>
          </a:pPr>
          <a:r>
            <a:rPr lang="en-US" sz="800" b="0" i="0" u="none" strike="noStrike" baseline="0">
              <a:solidFill>
                <a:srgbClr val="000000"/>
              </a:solidFill>
              <a:latin typeface="Arial"/>
              <a:cs typeface="Arial"/>
            </a:rPr>
            <a:t>   - Choose Data --&gt; Forecast --&gt; What if Analysis --&gt; Goal Seek.  This asks for 3 pieces of information</a:t>
          </a:r>
        </a:p>
        <a:p>
          <a:pPr algn="l" rtl="0">
            <a:defRPr sz="1000"/>
          </a:pPr>
          <a:r>
            <a:rPr lang="en-US" sz="800" b="0" i="0" u="none" strike="noStrike" baseline="0">
              <a:solidFill>
                <a:srgbClr val="000000"/>
              </a:solidFill>
              <a:latin typeface="Arial"/>
              <a:cs typeface="Arial"/>
            </a:rPr>
            <a:t>    - Set Cell - Choose the cell you want to change (here, it's B7)</a:t>
          </a:r>
        </a:p>
        <a:p>
          <a:pPr algn="l" rtl="0">
            <a:defRPr sz="1000"/>
          </a:pPr>
          <a:r>
            <a:rPr lang="en-US" sz="800" b="0" i="0" u="none" strike="noStrike" baseline="0">
              <a:solidFill>
                <a:srgbClr val="000000"/>
              </a:solidFill>
              <a:latin typeface="Arial"/>
              <a:cs typeface="Arial"/>
            </a:rPr>
            <a:t>    - To Value - Enter the new value ($17,000)</a:t>
          </a:r>
        </a:p>
        <a:p>
          <a:pPr algn="l" rtl="0">
            <a:defRPr sz="1000"/>
          </a:pPr>
          <a:r>
            <a:rPr lang="en-US" sz="800" b="0" i="0" u="none" strike="noStrike" baseline="0">
              <a:solidFill>
                <a:srgbClr val="000000"/>
              </a:solidFill>
              <a:latin typeface="Arial"/>
              <a:cs typeface="Arial"/>
            </a:rPr>
            <a:t>    -  By Changing Cell - Select the one cell you need modifed (B4 in this case)</a:t>
          </a:r>
        </a:p>
        <a:p>
          <a:pPr algn="l" rtl="0">
            <a:defRPr sz="1000"/>
          </a:pPr>
          <a:endParaRPr lang="en-US" sz="800" b="0" i="0" u="none" strike="noStrike" baseline="0">
            <a:solidFill>
              <a:srgbClr val="000000"/>
            </a:solidFill>
            <a:latin typeface="Arial"/>
            <a:cs typeface="Arial"/>
          </a:endParaRPr>
        </a:p>
        <a:p>
          <a:pPr algn="l" rtl="0">
            <a:defRPr sz="1000"/>
          </a:pPr>
          <a:r>
            <a:rPr lang="en-US" sz="800" b="0" i="0" u="none" strike="noStrike" baseline="0">
              <a:solidFill>
                <a:srgbClr val="000000"/>
              </a:solidFill>
              <a:latin typeface="Arial"/>
              <a:cs typeface="Arial"/>
            </a:rPr>
            <a:t>Goal Seek Status dialogue box shows you the new answer.  Hit OK to accept it.</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10</xdr:col>
      <xdr:colOff>45720</xdr:colOff>
      <xdr:row>0</xdr:row>
      <xdr:rowOff>106680</xdr:rowOff>
    </xdr:from>
    <xdr:to>
      <xdr:col>19</xdr:col>
      <xdr:colOff>0</xdr:colOff>
      <xdr:row>26</xdr:row>
      <xdr:rowOff>68580</xdr:rowOff>
    </xdr:to>
    <xdr:sp macro="" textlink="">
      <xdr:nvSpPr>
        <xdr:cNvPr id="2" name="TextBox 1">
          <a:extLst>
            <a:ext uri="{FF2B5EF4-FFF2-40B4-BE49-F238E27FC236}">
              <a16:creationId xmlns:a16="http://schemas.microsoft.com/office/drawing/2014/main" id="{6D852136-4D0E-4D25-926C-969141E871B1}"/>
            </a:ext>
          </a:extLst>
        </xdr:cNvPr>
        <xdr:cNvSpPr txBox="1"/>
      </xdr:nvSpPr>
      <xdr:spPr>
        <a:xfrm>
          <a:off x="8663940" y="106680"/>
          <a:ext cx="5440680" cy="4808220"/>
        </a:xfrm>
        <a:prstGeom prst="rect">
          <a:avLst/>
        </a:prstGeom>
        <a:solidFill>
          <a:schemeClr val="accent6">
            <a:lumMod val="60000"/>
            <a:lumOff val="4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US" sz="1800" b="1"/>
            <a:t>Transpose</a:t>
          </a:r>
          <a:endParaRPr lang="en-US" sz="2000" b="1" baseline="0"/>
        </a:p>
        <a:p>
          <a:endParaRPr lang="en-US" sz="1400" baseline="0"/>
        </a:p>
        <a:p>
          <a:r>
            <a:rPr lang="en-US" sz="1400" baseline="0"/>
            <a:t>Ever receive a list like this one from someone who clearly needs an Excel webinar or two?  I mean, why would you place the headers in Column A...It's just so...so...sigh...</a:t>
          </a:r>
        </a:p>
        <a:p>
          <a:endParaRPr lang="en-US" sz="1400" baseline="0"/>
        </a:p>
        <a:p>
          <a:r>
            <a:rPr lang="en-US" sz="1400" baseline="0"/>
            <a:t>Let's fix that now in the easiest way possible.  I'm saying easiest way, because you could work with the function =TRANSPOSE() to do the trick, but it's much more cumbersome.  </a:t>
          </a:r>
        </a:p>
        <a:p>
          <a:endParaRPr lang="en-US" sz="1400" baseline="0"/>
        </a:p>
        <a:p>
          <a:r>
            <a:rPr lang="en-US" sz="1400" baseline="0"/>
            <a:t>How about we do this via what I like to call Copy and Almost Paste.  Let me show you how.</a:t>
          </a:r>
        </a:p>
        <a:p>
          <a:endParaRPr lang="en-US" sz="1400" baseline="0"/>
        </a:p>
        <a:p>
          <a:r>
            <a:rPr lang="en-US" sz="1400" baseline="0"/>
            <a:t>- Copy the entire list</a:t>
          </a:r>
        </a:p>
        <a:p>
          <a:r>
            <a:rPr lang="en-US" sz="1400" baseline="0"/>
            <a:t>- Place your cursor where you want the properly formatted list to start.</a:t>
          </a:r>
        </a:p>
        <a:p>
          <a:r>
            <a:rPr lang="en-US" sz="1400" baseline="0"/>
            <a:t>- Go to Home Menu, and where you see the Paste button, press on the down arrow below the word Paste.  This will give you more options than just pasting it exactly as it was.</a:t>
          </a:r>
        </a:p>
        <a:p>
          <a:r>
            <a:rPr lang="en-US" sz="1400" baseline="0"/>
            <a:t>- Choose Paste Special --&gt; Transpose</a:t>
          </a:r>
        </a:p>
        <a:p>
          <a:endParaRPr lang="en-US" sz="1400" baseline="0"/>
        </a:p>
        <a:p>
          <a:r>
            <a:rPr lang="en-US" sz="1400" baseline="0"/>
            <a:t>Done!</a:t>
          </a:r>
        </a:p>
      </xdr:txBody>
    </xdr:sp>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D:\Documents\JS%20Work\Teaching%20Examples\2022%20Meeting%20U%20Multiple%20Worksheets%20Teaching%20Sheet.xlsx" TargetMode="External"/><Relationship Id="rId1" Type="http://schemas.openxmlformats.org/officeDocument/2006/relationships/externalLinkPath" Target="file:///D:\Documents\JS%20Work\Teaching%20Examples\2022%20Meeting%20U%20Multiple%20Worksheets%20Teaching%20Sheet.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Housing List"/>
      <sheetName val="Summaries"/>
      <sheetName val="PickupTotals"/>
      <sheetName val="Advanced_Filter"/>
    </sheetNames>
    <sheetDataSet>
      <sheetData sheetId="0">
        <row r="1">
          <cell r="H1" t="str">
            <v>Hotel</v>
          </cell>
        </row>
        <row r="2">
          <cell r="H2" t="str">
            <v>Sheraton</v>
          </cell>
        </row>
        <row r="3">
          <cell r="H3" t="str">
            <v>Hilton</v>
          </cell>
        </row>
        <row r="4">
          <cell r="H4" t="str">
            <v>Hilton</v>
          </cell>
        </row>
        <row r="5">
          <cell r="H5" t="str">
            <v>Hilton</v>
          </cell>
        </row>
        <row r="6">
          <cell r="H6" t="str">
            <v>Hilton</v>
          </cell>
        </row>
        <row r="7">
          <cell r="H7" t="str">
            <v>Sheraton</v>
          </cell>
        </row>
        <row r="8">
          <cell r="H8" t="str">
            <v>Hilton</v>
          </cell>
        </row>
        <row r="9">
          <cell r="H9" t="str">
            <v>Sheraton</v>
          </cell>
        </row>
        <row r="10">
          <cell r="H10" t="str">
            <v>Sheraton</v>
          </cell>
        </row>
        <row r="11">
          <cell r="H11" t="str">
            <v>Hilton</v>
          </cell>
        </row>
        <row r="12">
          <cell r="H12" t="str">
            <v>Sheraton</v>
          </cell>
        </row>
        <row r="13">
          <cell r="H13" t="str">
            <v>Hilton</v>
          </cell>
        </row>
        <row r="14">
          <cell r="H14" t="str">
            <v>Hilton</v>
          </cell>
        </row>
        <row r="15">
          <cell r="H15" t="str">
            <v>Sheraton</v>
          </cell>
        </row>
        <row r="16">
          <cell r="H16" t="str">
            <v>Hilton</v>
          </cell>
        </row>
        <row r="17">
          <cell r="H17" t="str">
            <v>Sheraton</v>
          </cell>
        </row>
        <row r="18">
          <cell r="H18" t="str">
            <v>Hilton</v>
          </cell>
        </row>
        <row r="19">
          <cell r="H19" t="str">
            <v>Sheraton</v>
          </cell>
        </row>
        <row r="20">
          <cell r="H20" t="str">
            <v>Hilton</v>
          </cell>
        </row>
        <row r="21">
          <cell r="H21" t="str">
            <v>Sheraton</v>
          </cell>
        </row>
        <row r="22">
          <cell r="H22" t="str">
            <v>Hilton</v>
          </cell>
        </row>
        <row r="23">
          <cell r="H23" t="str">
            <v>Sheraton</v>
          </cell>
        </row>
        <row r="24">
          <cell r="H24" t="str">
            <v>Sheraton</v>
          </cell>
        </row>
        <row r="25">
          <cell r="H25" t="str">
            <v>Hilton</v>
          </cell>
        </row>
        <row r="26">
          <cell r="H26" t="str">
            <v>Hilton</v>
          </cell>
        </row>
        <row r="27">
          <cell r="H27" t="str">
            <v>Sheraton</v>
          </cell>
        </row>
        <row r="28">
          <cell r="H28" t="str">
            <v>Hilton</v>
          </cell>
        </row>
        <row r="29">
          <cell r="H29" t="str">
            <v>Sheraton</v>
          </cell>
        </row>
        <row r="30">
          <cell r="H30" t="str">
            <v>Sheraton</v>
          </cell>
        </row>
        <row r="31">
          <cell r="H31" t="str">
            <v>Hilton</v>
          </cell>
        </row>
        <row r="32">
          <cell r="H32" t="str">
            <v>Sheraton</v>
          </cell>
        </row>
        <row r="33">
          <cell r="H33" t="str">
            <v>Hilton</v>
          </cell>
        </row>
        <row r="34">
          <cell r="H34" t="str">
            <v>Sheraton</v>
          </cell>
        </row>
        <row r="35">
          <cell r="H35" t="str">
            <v>Sheraton</v>
          </cell>
        </row>
        <row r="36">
          <cell r="H36" t="str">
            <v>Sheraton</v>
          </cell>
        </row>
        <row r="37">
          <cell r="H37" t="str">
            <v>Hilton</v>
          </cell>
        </row>
        <row r="38">
          <cell r="H38" t="str">
            <v>Hilton</v>
          </cell>
        </row>
        <row r="39">
          <cell r="H39" t="str">
            <v>Sheraton</v>
          </cell>
        </row>
        <row r="40">
          <cell r="H40" t="str">
            <v>Hilton</v>
          </cell>
        </row>
        <row r="41">
          <cell r="H41" t="str">
            <v>Sheraton</v>
          </cell>
        </row>
        <row r="42">
          <cell r="H42" t="str">
            <v>Hilton</v>
          </cell>
        </row>
        <row r="43">
          <cell r="H43" t="str">
            <v>Sheraton</v>
          </cell>
        </row>
        <row r="44">
          <cell r="H44" t="str">
            <v>Hilton</v>
          </cell>
        </row>
        <row r="45">
          <cell r="H45" t="str">
            <v>Sheraton</v>
          </cell>
        </row>
        <row r="46">
          <cell r="H46" t="str">
            <v>Hilton</v>
          </cell>
        </row>
        <row r="47">
          <cell r="H47" t="str">
            <v>Hilton</v>
          </cell>
        </row>
        <row r="48">
          <cell r="H48" t="str">
            <v>Hilton</v>
          </cell>
        </row>
        <row r="49">
          <cell r="H49" t="str">
            <v>Hilton</v>
          </cell>
        </row>
        <row r="50">
          <cell r="H50" t="str">
            <v>Sheraton</v>
          </cell>
        </row>
        <row r="51">
          <cell r="H51" t="str">
            <v>Sheraton</v>
          </cell>
        </row>
        <row r="52">
          <cell r="H52" t="str">
            <v>Hilton</v>
          </cell>
        </row>
        <row r="53">
          <cell r="H53" t="str">
            <v>Sheraton</v>
          </cell>
        </row>
        <row r="54">
          <cell r="H54" t="str">
            <v>Hilton</v>
          </cell>
        </row>
        <row r="55">
          <cell r="H55" t="str">
            <v>Sheraton</v>
          </cell>
        </row>
        <row r="56">
          <cell r="H56" t="str">
            <v>Sheraton</v>
          </cell>
        </row>
        <row r="57">
          <cell r="H57" t="str">
            <v>Sheraton</v>
          </cell>
        </row>
        <row r="58">
          <cell r="H58" t="str">
            <v>Hilton</v>
          </cell>
        </row>
        <row r="59">
          <cell r="H59" t="str">
            <v>Hilton</v>
          </cell>
        </row>
        <row r="60">
          <cell r="H60" t="str">
            <v>Sheraton</v>
          </cell>
        </row>
        <row r="61">
          <cell r="H61" t="str">
            <v>Sheraton</v>
          </cell>
        </row>
        <row r="62">
          <cell r="H62" t="str">
            <v>Hilton</v>
          </cell>
        </row>
        <row r="63">
          <cell r="H63" t="str">
            <v>Hilton</v>
          </cell>
        </row>
        <row r="64">
          <cell r="H64" t="str">
            <v>Sheraton</v>
          </cell>
        </row>
        <row r="65">
          <cell r="H65" t="str">
            <v>Sheraton</v>
          </cell>
        </row>
        <row r="66">
          <cell r="H66" t="str">
            <v>Hilton</v>
          </cell>
        </row>
        <row r="67">
          <cell r="H67" t="str">
            <v>Hilton</v>
          </cell>
        </row>
        <row r="68">
          <cell r="H68" t="str">
            <v>Hilton</v>
          </cell>
        </row>
        <row r="69">
          <cell r="H69" t="str">
            <v>Hilton</v>
          </cell>
        </row>
        <row r="70">
          <cell r="H70" t="str">
            <v>Hilton</v>
          </cell>
        </row>
        <row r="71">
          <cell r="H71" t="str">
            <v>Sheraton</v>
          </cell>
        </row>
        <row r="72">
          <cell r="H72" t="str">
            <v>Hilton</v>
          </cell>
        </row>
        <row r="73">
          <cell r="H73" t="str">
            <v>Hilton</v>
          </cell>
        </row>
        <row r="74">
          <cell r="H74" t="str">
            <v>Sheraton</v>
          </cell>
        </row>
        <row r="75">
          <cell r="H75" t="str">
            <v>Sheraton</v>
          </cell>
        </row>
        <row r="76">
          <cell r="H76" t="str">
            <v>Hilton</v>
          </cell>
        </row>
        <row r="77">
          <cell r="H77" t="str">
            <v>Sheraton</v>
          </cell>
        </row>
        <row r="78">
          <cell r="H78" t="str">
            <v>Sheraton</v>
          </cell>
        </row>
        <row r="79">
          <cell r="H79" t="str">
            <v>Hilton</v>
          </cell>
        </row>
        <row r="80">
          <cell r="H80" t="str">
            <v>Sheraton</v>
          </cell>
        </row>
        <row r="81">
          <cell r="H81" t="str">
            <v>Hilton</v>
          </cell>
        </row>
        <row r="82">
          <cell r="H82" t="str">
            <v>Sheraton</v>
          </cell>
        </row>
        <row r="83">
          <cell r="H83" t="str">
            <v>Sheraton</v>
          </cell>
        </row>
        <row r="84">
          <cell r="H84" t="str">
            <v>Hilton</v>
          </cell>
        </row>
        <row r="85">
          <cell r="H85" t="str">
            <v>Hilton</v>
          </cell>
        </row>
        <row r="86">
          <cell r="H86" t="str">
            <v>Hilton</v>
          </cell>
        </row>
        <row r="87">
          <cell r="H87" t="str">
            <v>Hilton</v>
          </cell>
        </row>
        <row r="88">
          <cell r="H88" t="str">
            <v>Hilton</v>
          </cell>
        </row>
        <row r="89">
          <cell r="H89" t="str">
            <v>Hilton</v>
          </cell>
        </row>
        <row r="90">
          <cell r="H90" t="str">
            <v>Hilton</v>
          </cell>
        </row>
        <row r="91">
          <cell r="H91" t="str">
            <v>Hilton</v>
          </cell>
        </row>
        <row r="92">
          <cell r="H92" t="str">
            <v>Hilton</v>
          </cell>
        </row>
        <row r="93">
          <cell r="H93" t="str">
            <v>Hilton</v>
          </cell>
        </row>
        <row r="94">
          <cell r="H94" t="str">
            <v>Sheraton</v>
          </cell>
        </row>
        <row r="95">
          <cell r="H95" t="str">
            <v>Hilton</v>
          </cell>
        </row>
        <row r="96">
          <cell r="H96" t="str">
            <v>Hilton</v>
          </cell>
        </row>
        <row r="97">
          <cell r="H97" t="str">
            <v>Sheraton</v>
          </cell>
        </row>
        <row r="98">
          <cell r="H98" t="str">
            <v>Sheraton</v>
          </cell>
        </row>
        <row r="99">
          <cell r="H99" t="str">
            <v>Sheraton</v>
          </cell>
        </row>
        <row r="100">
          <cell r="H100" t="str">
            <v>Hilton</v>
          </cell>
        </row>
        <row r="101">
          <cell r="H101" t="str">
            <v>Hilton</v>
          </cell>
        </row>
        <row r="102">
          <cell r="H102" t="str">
            <v>Hilton</v>
          </cell>
        </row>
        <row r="103">
          <cell r="H103" t="str">
            <v>Hilton</v>
          </cell>
        </row>
        <row r="104">
          <cell r="H104" t="str">
            <v>Sheraton</v>
          </cell>
        </row>
        <row r="105">
          <cell r="H105" t="str">
            <v>Hilton</v>
          </cell>
        </row>
        <row r="106">
          <cell r="H106" t="str">
            <v>Sheraton</v>
          </cell>
        </row>
        <row r="107">
          <cell r="H107" t="str">
            <v>Hilton</v>
          </cell>
        </row>
        <row r="108">
          <cell r="H108" t="str">
            <v>Hilton</v>
          </cell>
        </row>
        <row r="109">
          <cell r="H109" t="str">
            <v>Sheraton</v>
          </cell>
        </row>
        <row r="110">
          <cell r="H110" t="str">
            <v>Sheraton</v>
          </cell>
        </row>
        <row r="111">
          <cell r="H111" t="str">
            <v>Hilton</v>
          </cell>
        </row>
        <row r="112">
          <cell r="H112" t="str">
            <v>Hilton</v>
          </cell>
        </row>
        <row r="113">
          <cell r="H113" t="str">
            <v>Hilton</v>
          </cell>
        </row>
        <row r="114">
          <cell r="H114" t="str">
            <v>Hilton</v>
          </cell>
        </row>
        <row r="115">
          <cell r="H115" t="str">
            <v>Sheraton</v>
          </cell>
        </row>
        <row r="116">
          <cell r="H116" t="str">
            <v>Hilton</v>
          </cell>
        </row>
        <row r="117">
          <cell r="H117" t="str">
            <v>Sheraton</v>
          </cell>
        </row>
        <row r="118">
          <cell r="H118" t="str">
            <v>Sheraton</v>
          </cell>
        </row>
        <row r="119">
          <cell r="H119" t="str">
            <v>Hilton</v>
          </cell>
        </row>
        <row r="120">
          <cell r="H120" t="str">
            <v>Sheraton</v>
          </cell>
        </row>
        <row r="121">
          <cell r="H121" t="str">
            <v>Sheraton</v>
          </cell>
        </row>
        <row r="122">
          <cell r="H122" t="str">
            <v>Sheraton</v>
          </cell>
        </row>
        <row r="123">
          <cell r="H123" t="str">
            <v>Hilton</v>
          </cell>
        </row>
        <row r="124">
          <cell r="H124" t="str">
            <v>Sheraton</v>
          </cell>
        </row>
        <row r="125">
          <cell r="H125" t="str">
            <v>Sheraton</v>
          </cell>
        </row>
        <row r="126">
          <cell r="H126" t="str">
            <v>Hilton</v>
          </cell>
        </row>
        <row r="127">
          <cell r="H127" t="str">
            <v>Sheraton</v>
          </cell>
        </row>
        <row r="128">
          <cell r="H128" t="str">
            <v>Hilton</v>
          </cell>
        </row>
      </sheetData>
      <sheetData sheetId="1" refreshError="1"/>
      <sheetData sheetId="2" refreshError="1"/>
      <sheetData sheetId="3" refreshError="1"/>
    </sheetDataSet>
  </externalBook>
</externalLink>
</file>

<file path=xl/pivotCache/_rels/pivotCacheDefinition1.xml.rels><?xml version="1.0" encoding="UTF-8" standalone="yes"?>
<Relationships xmlns="http://schemas.openxmlformats.org/package/2006/relationships"><Relationship Id="rId2" Type="http://schemas.openxmlformats.org/officeDocument/2006/relationships/externalLinkPath" Target="file:///D:\Documents\JS%20Work\Teaching%20Examples\Meeting%20U%20Slicers%20and%20Timelines%20in%20Pivot%20Tables.xlsm" TargetMode="External"/><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James Spellos" refreshedDate="43802.463600810188" createdVersion="6" refreshedVersion="6" minRefreshableVersion="3" recordCount="117" xr:uid="{F691138A-8FD2-4429-A4ED-674DCFEBF695}">
  <cacheSource type="worksheet">
    <worksheetSource ref="A2:E119" sheet="CurrentYear Purchases" r:id="rId2"/>
  </cacheSource>
  <cacheFields count="6">
    <cacheField name="Month" numFmtId="0">
      <sharedItems count="11">
        <s v="January"/>
        <s v="February"/>
        <s v="March"/>
        <s v="April"/>
        <s v="May"/>
        <s v="June"/>
        <s v="July"/>
        <s v="September"/>
        <s v="October"/>
        <s v="November"/>
        <s v="December"/>
      </sharedItems>
    </cacheField>
    <cacheField name="Date" numFmtId="14">
      <sharedItems containsSemiMixedTypes="0" containsNonDate="0" containsDate="1" containsString="0" minDate="2019-01-04T00:00:00" maxDate="2019-12-28T00:00:00" count="83">
        <d v="2019-01-04T00:00:00"/>
        <d v="2019-01-06T00:00:00"/>
        <d v="2019-01-12T00:00:00"/>
        <d v="2019-01-13T00:00:00"/>
        <d v="2019-01-20T00:00:00"/>
        <d v="2019-01-23T00:00:00"/>
        <d v="2019-01-24T00:00:00"/>
        <d v="2019-01-25T00:00:00"/>
        <d v="2019-02-05T00:00:00"/>
        <d v="2019-02-07T00:00:00"/>
        <d v="2019-02-08T00:00:00"/>
        <d v="2019-02-10T00:00:00"/>
        <d v="2019-02-11T00:00:00"/>
        <d v="2019-02-12T00:00:00"/>
        <d v="2019-02-13T00:00:00"/>
        <d v="2019-02-14T00:00:00"/>
        <d v="2019-02-19T00:00:00"/>
        <d v="2019-02-20T00:00:00"/>
        <d v="2019-02-21T00:00:00"/>
        <d v="2019-02-25T00:00:00"/>
        <d v="2019-03-02T00:00:00"/>
        <d v="2019-03-10T00:00:00"/>
        <d v="2019-03-16T00:00:00"/>
        <d v="2019-03-17T00:00:00"/>
        <d v="2019-03-25T00:00:00"/>
        <d v="2019-03-29T00:00:00"/>
        <d v="2019-04-04T00:00:00"/>
        <d v="2019-04-08T00:00:00"/>
        <d v="2019-04-10T00:00:00"/>
        <d v="2019-04-12T00:00:00"/>
        <d v="2019-04-17T00:00:00"/>
        <d v="2019-04-21T00:00:00"/>
        <d v="2019-04-22T00:00:00"/>
        <d v="2019-04-23T00:00:00"/>
        <d v="2019-04-24T00:00:00"/>
        <d v="2019-04-25T00:00:00"/>
        <d v="2019-05-02T00:00:00"/>
        <d v="2019-05-05T00:00:00"/>
        <d v="2019-05-06T00:00:00"/>
        <d v="2019-05-08T00:00:00"/>
        <d v="2019-05-09T00:00:00"/>
        <d v="2019-05-29T00:00:00"/>
        <d v="2019-05-30T00:00:00"/>
        <d v="2019-05-31T00:00:00"/>
        <d v="2019-06-02T00:00:00"/>
        <d v="2019-06-05T00:00:00"/>
        <d v="2019-06-13T00:00:00"/>
        <d v="2019-06-14T00:00:00"/>
        <d v="2019-06-22T00:00:00"/>
        <d v="2019-07-03T00:00:00"/>
        <d v="2019-07-08T00:00:00"/>
        <d v="2019-07-11T00:00:00"/>
        <d v="2019-07-20T00:00:00"/>
        <d v="2019-09-01T00:00:00"/>
        <d v="2019-09-03T00:00:00"/>
        <d v="2019-09-04T00:00:00"/>
        <d v="2019-10-01T00:00:00"/>
        <d v="2019-10-04T00:00:00"/>
        <d v="2019-10-07T00:00:00"/>
        <d v="2019-10-08T00:00:00"/>
        <d v="2019-10-16T00:00:00"/>
        <d v="2019-10-23T00:00:00"/>
        <d v="2019-10-25T00:00:00"/>
        <d v="2019-10-30T00:00:00"/>
        <d v="2019-11-01T00:00:00"/>
        <d v="2019-11-07T00:00:00"/>
        <d v="2019-11-08T00:00:00"/>
        <d v="2019-11-14T00:00:00"/>
        <d v="2019-11-16T00:00:00"/>
        <d v="2019-11-22T00:00:00"/>
        <d v="2019-11-25T00:00:00"/>
        <d v="2019-11-28T00:00:00"/>
        <d v="2019-12-03T00:00:00"/>
        <d v="2019-12-10T00:00:00"/>
        <d v="2019-12-11T00:00:00"/>
        <d v="2019-12-14T00:00:00"/>
        <d v="2019-12-15T00:00:00"/>
        <d v="2019-12-17T00:00:00"/>
        <d v="2019-12-18T00:00:00"/>
        <d v="2019-12-20T00:00:00"/>
        <d v="2019-12-22T00:00:00"/>
        <d v="2019-12-23T00:00:00"/>
        <d v="2019-12-27T00:00:00"/>
      </sharedItems>
      <fieldGroup par="5" base="1">
        <rangePr groupBy="days" startDate="2019-01-04T00:00:00" endDate="2019-12-28T00:00:00"/>
        <groupItems count="368">
          <s v="&lt;1/4/2019"/>
          <s v="1-Jan"/>
          <s v="2-Jan"/>
          <s v="3-Jan"/>
          <s v="4-Jan"/>
          <s v="5-Jan"/>
          <s v="6-Jan"/>
          <s v="7-Jan"/>
          <s v="8-Jan"/>
          <s v="9-Jan"/>
          <s v="10-Jan"/>
          <s v="11-Jan"/>
          <s v="12-Jan"/>
          <s v="13-Jan"/>
          <s v="14-Jan"/>
          <s v="15-Jan"/>
          <s v="16-Jan"/>
          <s v="17-Jan"/>
          <s v="18-Jan"/>
          <s v="19-Jan"/>
          <s v="20-Jan"/>
          <s v="21-Jan"/>
          <s v="22-Jan"/>
          <s v="23-Jan"/>
          <s v="24-Jan"/>
          <s v="25-Jan"/>
          <s v="26-Jan"/>
          <s v="27-Jan"/>
          <s v="28-Jan"/>
          <s v="29-Jan"/>
          <s v="30-Jan"/>
          <s v="31-Jan"/>
          <s v="1-Feb"/>
          <s v="2-Feb"/>
          <s v="3-Feb"/>
          <s v="4-Feb"/>
          <s v="5-Feb"/>
          <s v="6-Feb"/>
          <s v="7-Feb"/>
          <s v="8-Feb"/>
          <s v="9-Feb"/>
          <s v="10-Feb"/>
          <s v="11-Feb"/>
          <s v="12-Feb"/>
          <s v="13-Feb"/>
          <s v="14-Feb"/>
          <s v="15-Feb"/>
          <s v="16-Feb"/>
          <s v="17-Feb"/>
          <s v="18-Feb"/>
          <s v="19-Feb"/>
          <s v="20-Feb"/>
          <s v="21-Feb"/>
          <s v="22-Feb"/>
          <s v="23-Feb"/>
          <s v="24-Feb"/>
          <s v="25-Feb"/>
          <s v="26-Feb"/>
          <s v="27-Feb"/>
          <s v="28-Feb"/>
          <s v="29-Feb"/>
          <s v="1-Mar"/>
          <s v="2-Mar"/>
          <s v="3-Mar"/>
          <s v="4-Mar"/>
          <s v="5-Mar"/>
          <s v="6-Mar"/>
          <s v="7-Mar"/>
          <s v="8-Mar"/>
          <s v="9-Mar"/>
          <s v="10-Mar"/>
          <s v="11-Mar"/>
          <s v="12-Mar"/>
          <s v="13-Mar"/>
          <s v="14-Mar"/>
          <s v="15-Mar"/>
          <s v="16-Mar"/>
          <s v="17-Mar"/>
          <s v="18-Mar"/>
          <s v="19-Mar"/>
          <s v="20-Mar"/>
          <s v="21-Mar"/>
          <s v="22-Mar"/>
          <s v="23-Mar"/>
          <s v="24-Mar"/>
          <s v="25-Mar"/>
          <s v="26-Mar"/>
          <s v="27-Mar"/>
          <s v="28-Mar"/>
          <s v="29-Mar"/>
          <s v="30-Mar"/>
          <s v="31-Mar"/>
          <s v="1-Apr"/>
          <s v="2-Apr"/>
          <s v="3-Apr"/>
          <s v="4-Apr"/>
          <s v="5-Apr"/>
          <s v="6-Apr"/>
          <s v="7-Apr"/>
          <s v="8-Apr"/>
          <s v="9-Apr"/>
          <s v="10-Apr"/>
          <s v="11-Apr"/>
          <s v="12-Apr"/>
          <s v="13-Apr"/>
          <s v="14-Apr"/>
          <s v="15-Apr"/>
          <s v="16-Apr"/>
          <s v="17-Apr"/>
          <s v="18-Apr"/>
          <s v="19-Apr"/>
          <s v="20-Apr"/>
          <s v="21-Apr"/>
          <s v="22-Apr"/>
          <s v="23-Apr"/>
          <s v="24-Apr"/>
          <s v="25-Apr"/>
          <s v="26-Apr"/>
          <s v="27-Apr"/>
          <s v="28-Apr"/>
          <s v="29-Apr"/>
          <s v="30-Apr"/>
          <s v="1-May"/>
          <s v="2-May"/>
          <s v="3-May"/>
          <s v="4-May"/>
          <s v="5-May"/>
          <s v="6-May"/>
          <s v="7-May"/>
          <s v="8-May"/>
          <s v="9-May"/>
          <s v="10-May"/>
          <s v="11-May"/>
          <s v="12-May"/>
          <s v="13-May"/>
          <s v="14-May"/>
          <s v="15-May"/>
          <s v="16-May"/>
          <s v="17-May"/>
          <s v="18-May"/>
          <s v="19-May"/>
          <s v="20-May"/>
          <s v="21-May"/>
          <s v="22-May"/>
          <s v="23-May"/>
          <s v="24-May"/>
          <s v="25-May"/>
          <s v="26-May"/>
          <s v="27-May"/>
          <s v="28-May"/>
          <s v="29-May"/>
          <s v="30-May"/>
          <s v="31-May"/>
          <s v="1-Jun"/>
          <s v="2-Jun"/>
          <s v="3-Jun"/>
          <s v="4-Jun"/>
          <s v="5-Jun"/>
          <s v="6-Jun"/>
          <s v="7-Jun"/>
          <s v="8-Jun"/>
          <s v="9-Jun"/>
          <s v="10-Jun"/>
          <s v="11-Jun"/>
          <s v="12-Jun"/>
          <s v="13-Jun"/>
          <s v="14-Jun"/>
          <s v="15-Jun"/>
          <s v="16-Jun"/>
          <s v="17-Jun"/>
          <s v="18-Jun"/>
          <s v="19-Jun"/>
          <s v="20-Jun"/>
          <s v="21-Jun"/>
          <s v="22-Jun"/>
          <s v="23-Jun"/>
          <s v="24-Jun"/>
          <s v="25-Jun"/>
          <s v="26-Jun"/>
          <s v="27-Jun"/>
          <s v="28-Jun"/>
          <s v="29-Jun"/>
          <s v="30-Jun"/>
          <s v="1-Jul"/>
          <s v="2-Jul"/>
          <s v="3-Jul"/>
          <s v="4-Jul"/>
          <s v="5-Jul"/>
          <s v="6-Jul"/>
          <s v="7-Jul"/>
          <s v="8-Jul"/>
          <s v="9-Jul"/>
          <s v="10-Jul"/>
          <s v="11-Jul"/>
          <s v="12-Jul"/>
          <s v="13-Jul"/>
          <s v="14-Jul"/>
          <s v="15-Jul"/>
          <s v="16-Jul"/>
          <s v="17-Jul"/>
          <s v="18-Jul"/>
          <s v="19-Jul"/>
          <s v="20-Jul"/>
          <s v="21-Jul"/>
          <s v="22-Jul"/>
          <s v="23-Jul"/>
          <s v="24-Jul"/>
          <s v="25-Jul"/>
          <s v="26-Jul"/>
          <s v="27-Jul"/>
          <s v="28-Jul"/>
          <s v="29-Jul"/>
          <s v="30-Jul"/>
          <s v="31-Jul"/>
          <s v="1-Aug"/>
          <s v="2-Aug"/>
          <s v="3-Aug"/>
          <s v="4-Aug"/>
          <s v="5-Aug"/>
          <s v="6-Aug"/>
          <s v="7-Aug"/>
          <s v="8-Aug"/>
          <s v="9-Aug"/>
          <s v="10-Aug"/>
          <s v="11-Aug"/>
          <s v="12-Aug"/>
          <s v="13-Aug"/>
          <s v="14-Aug"/>
          <s v="15-Aug"/>
          <s v="16-Aug"/>
          <s v="17-Aug"/>
          <s v="18-Aug"/>
          <s v="19-Aug"/>
          <s v="20-Aug"/>
          <s v="21-Aug"/>
          <s v="22-Aug"/>
          <s v="23-Aug"/>
          <s v="24-Aug"/>
          <s v="25-Aug"/>
          <s v="26-Aug"/>
          <s v="27-Aug"/>
          <s v="28-Aug"/>
          <s v="29-Aug"/>
          <s v="30-Aug"/>
          <s v="31-Aug"/>
          <s v="1-Sep"/>
          <s v="2-Sep"/>
          <s v="3-Sep"/>
          <s v="4-Sep"/>
          <s v="5-Sep"/>
          <s v="6-Sep"/>
          <s v="7-Sep"/>
          <s v="8-Sep"/>
          <s v="9-Sep"/>
          <s v="10-Sep"/>
          <s v="11-Sep"/>
          <s v="12-Sep"/>
          <s v="13-Sep"/>
          <s v="14-Sep"/>
          <s v="15-Sep"/>
          <s v="16-Sep"/>
          <s v="17-Sep"/>
          <s v="18-Sep"/>
          <s v="19-Sep"/>
          <s v="20-Sep"/>
          <s v="21-Sep"/>
          <s v="22-Sep"/>
          <s v="23-Sep"/>
          <s v="24-Sep"/>
          <s v="25-Sep"/>
          <s v="26-Sep"/>
          <s v="27-Sep"/>
          <s v="28-Sep"/>
          <s v="29-Sep"/>
          <s v="30-Sep"/>
          <s v="1-Oct"/>
          <s v="2-Oct"/>
          <s v="3-Oct"/>
          <s v="4-Oct"/>
          <s v="5-Oct"/>
          <s v="6-Oct"/>
          <s v="7-Oct"/>
          <s v="8-Oct"/>
          <s v="9-Oct"/>
          <s v="10-Oct"/>
          <s v="11-Oct"/>
          <s v="12-Oct"/>
          <s v="13-Oct"/>
          <s v="14-Oct"/>
          <s v="15-Oct"/>
          <s v="16-Oct"/>
          <s v="17-Oct"/>
          <s v="18-Oct"/>
          <s v="19-Oct"/>
          <s v="20-Oct"/>
          <s v="21-Oct"/>
          <s v="22-Oct"/>
          <s v="23-Oct"/>
          <s v="24-Oct"/>
          <s v="25-Oct"/>
          <s v="26-Oct"/>
          <s v="27-Oct"/>
          <s v="28-Oct"/>
          <s v="29-Oct"/>
          <s v="30-Oct"/>
          <s v="31-Oct"/>
          <s v="1-Nov"/>
          <s v="2-Nov"/>
          <s v="3-Nov"/>
          <s v="4-Nov"/>
          <s v="5-Nov"/>
          <s v="6-Nov"/>
          <s v="7-Nov"/>
          <s v="8-Nov"/>
          <s v="9-Nov"/>
          <s v="10-Nov"/>
          <s v="11-Nov"/>
          <s v="12-Nov"/>
          <s v="13-Nov"/>
          <s v="14-Nov"/>
          <s v="15-Nov"/>
          <s v="16-Nov"/>
          <s v="17-Nov"/>
          <s v="18-Nov"/>
          <s v="19-Nov"/>
          <s v="20-Nov"/>
          <s v="21-Nov"/>
          <s v="22-Nov"/>
          <s v="23-Nov"/>
          <s v="24-Nov"/>
          <s v="25-Nov"/>
          <s v="26-Nov"/>
          <s v="27-Nov"/>
          <s v="28-Nov"/>
          <s v="29-Nov"/>
          <s v="30-Nov"/>
          <s v="1-Dec"/>
          <s v="2-Dec"/>
          <s v="3-Dec"/>
          <s v="4-Dec"/>
          <s v="5-Dec"/>
          <s v="6-Dec"/>
          <s v="7-Dec"/>
          <s v="8-Dec"/>
          <s v="9-Dec"/>
          <s v="10-Dec"/>
          <s v="11-Dec"/>
          <s v="12-Dec"/>
          <s v="13-Dec"/>
          <s v="14-Dec"/>
          <s v="15-Dec"/>
          <s v="16-Dec"/>
          <s v="17-Dec"/>
          <s v="18-Dec"/>
          <s v="19-Dec"/>
          <s v="20-Dec"/>
          <s v="21-Dec"/>
          <s v="22-Dec"/>
          <s v="23-Dec"/>
          <s v="24-Dec"/>
          <s v="25-Dec"/>
          <s v="26-Dec"/>
          <s v="27-Dec"/>
          <s v="28-Dec"/>
          <s v="29-Dec"/>
          <s v="30-Dec"/>
          <s v="31-Dec"/>
          <s v="&gt;12/28/2019"/>
        </groupItems>
      </fieldGroup>
    </cacheField>
    <cacheField name="State" numFmtId="14">
      <sharedItems count="29">
        <s v="DC"/>
        <s v="CT"/>
        <s v="MD"/>
        <s v="VA"/>
        <s v="NH"/>
        <s v="NY"/>
        <s v="MS"/>
        <s v="FL"/>
        <s v="IL"/>
        <s v="NJ"/>
        <s v="CA"/>
        <s v="AL"/>
        <s v="MO"/>
        <s v="PA"/>
        <s v="WI"/>
        <s v="OH"/>
        <s v="NC"/>
        <s v="IA"/>
        <s v="TX"/>
        <s v="MA"/>
        <s v="ME"/>
        <s v="MN"/>
        <s v="CO"/>
        <s v="WA"/>
        <s v="MI"/>
        <s v="SC"/>
        <s v="GA"/>
        <s v="LA"/>
        <s v="VT"/>
      </sharedItems>
    </cacheField>
    <cacheField name="Last Name" numFmtId="0">
      <sharedItems count="7">
        <s v="Aaron"/>
        <s v="Brown"/>
        <s v="Charles"/>
        <s v="Deane"/>
        <s v="Zippy"/>
        <s v="Evans"/>
        <s v="Brown " u="1"/>
      </sharedItems>
    </cacheField>
    <cacheField name="Total Sales" numFmtId="164">
      <sharedItems containsSemiMixedTypes="0" containsString="0" containsNumber="1" minValue="24" maxValue="500"/>
    </cacheField>
    <cacheField name="Months" numFmtId="0" databaseField="0">
      <fieldGroup base="1">
        <rangePr groupBy="months" startDate="2019-01-04T00:00:00" endDate="2019-12-28T00:00:00"/>
        <groupItems count="14">
          <s v="&lt;1/4/2019"/>
          <s v="Jan"/>
          <s v="Feb"/>
          <s v="Mar"/>
          <s v="Apr"/>
          <s v="May"/>
          <s v="Jun"/>
          <s v="Jul"/>
          <s v="Aug"/>
          <s v="Sep"/>
          <s v="Oct"/>
          <s v="Nov"/>
          <s v="Dec"/>
          <s v="&gt;12/28/2019"/>
        </groupItems>
      </fieldGroup>
    </cacheField>
  </cacheFields>
  <extLst>
    <ext xmlns:x14="http://schemas.microsoft.com/office/spreadsheetml/2009/9/main" uri="{725AE2AE-9491-48be-B2B4-4EB974FC3084}">
      <x14:pivotCacheDefinition pivotCacheId="1297404768"/>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17">
  <r>
    <x v="0"/>
    <x v="0"/>
    <x v="0"/>
    <x v="0"/>
    <n v="52.5"/>
  </r>
  <r>
    <x v="0"/>
    <x v="1"/>
    <x v="1"/>
    <x v="0"/>
    <n v="37.5"/>
  </r>
  <r>
    <x v="0"/>
    <x v="2"/>
    <x v="2"/>
    <x v="1"/>
    <n v="51.5"/>
  </r>
  <r>
    <x v="0"/>
    <x v="3"/>
    <x v="3"/>
    <x v="1"/>
    <n v="75.45"/>
  </r>
  <r>
    <x v="0"/>
    <x v="4"/>
    <x v="1"/>
    <x v="0"/>
    <n v="64"/>
  </r>
  <r>
    <x v="0"/>
    <x v="5"/>
    <x v="4"/>
    <x v="0"/>
    <n v="67"/>
  </r>
  <r>
    <x v="0"/>
    <x v="6"/>
    <x v="5"/>
    <x v="0"/>
    <n v="56"/>
  </r>
  <r>
    <x v="0"/>
    <x v="7"/>
    <x v="6"/>
    <x v="2"/>
    <n v="46"/>
  </r>
  <r>
    <x v="1"/>
    <x v="8"/>
    <x v="7"/>
    <x v="2"/>
    <n v="82.5"/>
  </r>
  <r>
    <x v="1"/>
    <x v="8"/>
    <x v="8"/>
    <x v="3"/>
    <n v="28.6"/>
  </r>
  <r>
    <x v="1"/>
    <x v="9"/>
    <x v="9"/>
    <x v="0"/>
    <n v="66"/>
  </r>
  <r>
    <x v="1"/>
    <x v="10"/>
    <x v="2"/>
    <x v="1"/>
    <n v="37"/>
  </r>
  <r>
    <x v="1"/>
    <x v="11"/>
    <x v="10"/>
    <x v="4"/>
    <n v="55"/>
  </r>
  <r>
    <x v="1"/>
    <x v="12"/>
    <x v="3"/>
    <x v="1"/>
    <n v="45"/>
  </r>
  <r>
    <x v="1"/>
    <x v="12"/>
    <x v="11"/>
    <x v="2"/>
    <n v="74"/>
  </r>
  <r>
    <x v="1"/>
    <x v="12"/>
    <x v="3"/>
    <x v="2"/>
    <n v="46"/>
  </r>
  <r>
    <x v="1"/>
    <x v="13"/>
    <x v="3"/>
    <x v="2"/>
    <n v="52.25"/>
  </r>
  <r>
    <x v="1"/>
    <x v="14"/>
    <x v="12"/>
    <x v="3"/>
    <n v="94"/>
  </r>
  <r>
    <x v="1"/>
    <x v="14"/>
    <x v="13"/>
    <x v="1"/>
    <n v="104"/>
  </r>
  <r>
    <x v="1"/>
    <x v="15"/>
    <x v="5"/>
    <x v="0"/>
    <n v="61"/>
  </r>
  <r>
    <x v="1"/>
    <x v="16"/>
    <x v="8"/>
    <x v="3"/>
    <n v="38"/>
  </r>
  <r>
    <x v="1"/>
    <x v="16"/>
    <x v="3"/>
    <x v="1"/>
    <n v="29"/>
  </r>
  <r>
    <x v="1"/>
    <x v="17"/>
    <x v="2"/>
    <x v="1"/>
    <n v="47"/>
  </r>
  <r>
    <x v="1"/>
    <x v="18"/>
    <x v="11"/>
    <x v="2"/>
    <n v="29"/>
  </r>
  <r>
    <x v="1"/>
    <x v="19"/>
    <x v="3"/>
    <x v="1"/>
    <n v="134.75"/>
  </r>
  <r>
    <x v="2"/>
    <x v="20"/>
    <x v="14"/>
    <x v="5"/>
    <n v="134.5"/>
  </r>
  <r>
    <x v="2"/>
    <x v="21"/>
    <x v="3"/>
    <x v="1"/>
    <n v="121"/>
  </r>
  <r>
    <x v="2"/>
    <x v="22"/>
    <x v="5"/>
    <x v="0"/>
    <n v="57"/>
  </r>
  <r>
    <x v="2"/>
    <x v="22"/>
    <x v="3"/>
    <x v="1"/>
    <n v="45"/>
  </r>
  <r>
    <x v="2"/>
    <x v="23"/>
    <x v="3"/>
    <x v="2"/>
    <n v="96.25"/>
  </r>
  <r>
    <x v="2"/>
    <x v="24"/>
    <x v="10"/>
    <x v="4"/>
    <n v="46"/>
  </r>
  <r>
    <x v="2"/>
    <x v="24"/>
    <x v="9"/>
    <x v="0"/>
    <n v="93"/>
  </r>
  <r>
    <x v="2"/>
    <x v="24"/>
    <x v="15"/>
    <x v="3"/>
    <n v="45"/>
  </r>
  <r>
    <x v="2"/>
    <x v="25"/>
    <x v="5"/>
    <x v="0"/>
    <n v="51.5"/>
  </r>
  <r>
    <x v="3"/>
    <x v="26"/>
    <x v="16"/>
    <x v="4"/>
    <n v="180.5"/>
  </r>
  <r>
    <x v="3"/>
    <x v="26"/>
    <x v="1"/>
    <x v="0"/>
    <n v="59.5"/>
  </r>
  <r>
    <x v="3"/>
    <x v="27"/>
    <x v="17"/>
    <x v="3"/>
    <n v="37"/>
  </r>
  <r>
    <x v="3"/>
    <x v="27"/>
    <x v="5"/>
    <x v="0"/>
    <n v="153.5"/>
  </r>
  <r>
    <x v="3"/>
    <x v="28"/>
    <x v="3"/>
    <x v="2"/>
    <n v="81.5"/>
  </r>
  <r>
    <x v="3"/>
    <x v="29"/>
    <x v="18"/>
    <x v="4"/>
    <n v="69.5"/>
  </r>
  <r>
    <x v="3"/>
    <x v="30"/>
    <x v="3"/>
    <x v="2"/>
    <n v="177.5"/>
  </r>
  <r>
    <x v="3"/>
    <x v="31"/>
    <x v="19"/>
    <x v="0"/>
    <n v="33.75"/>
  </r>
  <r>
    <x v="3"/>
    <x v="31"/>
    <x v="5"/>
    <x v="0"/>
    <n v="40"/>
  </r>
  <r>
    <x v="3"/>
    <x v="32"/>
    <x v="3"/>
    <x v="1"/>
    <n v="170.75"/>
  </r>
  <r>
    <x v="3"/>
    <x v="33"/>
    <x v="5"/>
    <x v="0"/>
    <n v="64.5"/>
  </r>
  <r>
    <x v="3"/>
    <x v="34"/>
    <x v="20"/>
    <x v="0"/>
    <n v="46"/>
  </r>
  <r>
    <x v="3"/>
    <x v="35"/>
    <x v="21"/>
    <x v="3"/>
    <n v="24"/>
  </r>
  <r>
    <x v="4"/>
    <x v="36"/>
    <x v="13"/>
    <x v="0"/>
    <n v="97.5"/>
  </r>
  <r>
    <x v="4"/>
    <x v="37"/>
    <x v="16"/>
    <x v="1"/>
    <n v="200.5"/>
  </r>
  <r>
    <x v="4"/>
    <x v="37"/>
    <x v="16"/>
    <x v="1"/>
    <n v="50.5"/>
  </r>
  <r>
    <x v="4"/>
    <x v="38"/>
    <x v="22"/>
    <x v="4"/>
    <n v="51.5"/>
  </r>
  <r>
    <x v="4"/>
    <x v="39"/>
    <x v="7"/>
    <x v="2"/>
    <n v="39.75"/>
  </r>
  <r>
    <x v="4"/>
    <x v="40"/>
    <x v="10"/>
    <x v="4"/>
    <n v="37"/>
  </r>
  <r>
    <x v="4"/>
    <x v="40"/>
    <x v="4"/>
    <x v="0"/>
    <n v="55.5"/>
  </r>
  <r>
    <x v="4"/>
    <x v="40"/>
    <x v="7"/>
    <x v="2"/>
    <n v="141"/>
  </r>
  <r>
    <x v="4"/>
    <x v="40"/>
    <x v="7"/>
    <x v="2"/>
    <n v="129"/>
  </r>
  <r>
    <x v="4"/>
    <x v="40"/>
    <x v="22"/>
    <x v="4"/>
    <n v="82"/>
  </r>
  <r>
    <x v="4"/>
    <x v="40"/>
    <x v="7"/>
    <x v="2"/>
    <n v="89"/>
  </r>
  <r>
    <x v="4"/>
    <x v="41"/>
    <x v="6"/>
    <x v="2"/>
    <n v="126"/>
  </r>
  <r>
    <x v="4"/>
    <x v="41"/>
    <x v="3"/>
    <x v="1"/>
    <n v="86"/>
  </r>
  <r>
    <x v="4"/>
    <x v="41"/>
    <x v="3"/>
    <x v="1"/>
    <n v="77.5"/>
  </r>
  <r>
    <x v="4"/>
    <x v="42"/>
    <x v="5"/>
    <x v="0"/>
    <n v="30.5"/>
  </r>
  <r>
    <x v="4"/>
    <x v="43"/>
    <x v="10"/>
    <x v="4"/>
    <n v="127"/>
  </r>
  <r>
    <x v="5"/>
    <x v="44"/>
    <x v="3"/>
    <x v="1"/>
    <n v="98"/>
  </r>
  <r>
    <x v="5"/>
    <x v="45"/>
    <x v="2"/>
    <x v="2"/>
    <n v="84"/>
  </r>
  <r>
    <x v="5"/>
    <x v="46"/>
    <x v="7"/>
    <x v="2"/>
    <n v="124"/>
  </r>
  <r>
    <x v="5"/>
    <x v="47"/>
    <x v="23"/>
    <x v="4"/>
    <n v="165.5"/>
  </r>
  <r>
    <x v="5"/>
    <x v="48"/>
    <x v="3"/>
    <x v="1"/>
    <n v="116.5"/>
  </r>
  <r>
    <x v="6"/>
    <x v="49"/>
    <x v="10"/>
    <x v="4"/>
    <n v="136"/>
  </r>
  <r>
    <x v="6"/>
    <x v="50"/>
    <x v="24"/>
    <x v="3"/>
    <n v="70"/>
  </r>
  <r>
    <x v="6"/>
    <x v="51"/>
    <x v="9"/>
    <x v="0"/>
    <n v="111"/>
  </r>
  <r>
    <x v="6"/>
    <x v="52"/>
    <x v="6"/>
    <x v="2"/>
    <n v="62"/>
  </r>
  <r>
    <x v="6"/>
    <x v="52"/>
    <x v="14"/>
    <x v="3"/>
    <n v="116"/>
  </r>
  <r>
    <x v="7"/>
    <x v="53"/>
    <x v="25"/>
    <x v="2"/>
    <n v="55"/>
  </r>
  <r>
    <x v="7"/>
    <x v="53"/>
    <x v="7"/>
    <x v="2"/>
    <n v="60"/>
  </r>
  <r>
    <x v="7"/>
    <x v="53"/>
    <x v="7"/>
    <x v="2"/>
    <n v="124.55"/>
  </r>
  <r>
    <x v="7"/>
    <x v="53"/>
    <x v="5"/>
    <x v="0"/>
    <n v="111"/>
  </r>
  <r>
    <x v="7"/>
    <x v="54"/>
    <x v="16"/>
    <x v="1"/>
    <n v="41"/>
  </r>
  <r>
    <x v="7"/>
    <x v="55"/>
    <x v="3"/>
    <x v="1"/>
    <n v="46"/>
  </r>
  <r>
    <x v="8"/>
    <x v="56"/>
    <x v="3"/>
    <x v="1"/>
    <n v="46"/>
  </r>
  <r>
    <x v="8"/>
    <x v="57"/>
    <x v="8"/>
    <x v="3"/>
    <n v="128"/>
  </r>
  <r>
    <x v="8"/>
    <x v="58"/>
    <x v="8"/>
    <x v="3"/>
    <n v="68"/>
  </r>
  <r>
    <x v="8"/>
    <x v="59"/>
    <x v="8"/>
    <x v="3"/>
    <n v="37.5"/>
  </r>
  <r>
    <x v="8"/>
    <x v="60"/>
    <x v="15"/>
    <x v="3"/>
    <n v="72.45"/>
  </r>
  <r>
    <x v="8"/>
    <x v="60"/>
    <x v="8"/>
    <x v="3"/>
    <n v="37.5"/>
  </r>
  <r>
    <x v="8"/>
    <x v="61"/>
    <x v="2"/>
    <x v="1"/>
    <n v="63.5"/>
  </r>
  <r>
    <x v="8"/>
    <x v="62"/>
    <x v="22"/>
    <x v="4"/>
    <n v="46"/>
  </r>
  <r>
    <x v="8"/>
    <x v="63"/>
    <x v="21"/>
    <x v="3"/>
    <n v="64"/>
  </r>
  <r>
    <x v="9"/>
    <x v="64"/>
    <x v="5"/>
    <x v="0"/>
    <n v="156"/>
  </r>
  <r>
    <x v="9"/>
    <x v="64"/>
    <x v="9"/>
    <x v="0"/>
    <n v="67"/>
  </r>
  <r>
    <x v="9"/>
    <x v="65"/>
    <x v="25"/>
    <x v="1"/>
    <n v="104.5"/>
  </r>
  <r>
    <x v="9"/>
    <x v="66"/>
    <x v="20"/>
    <x v="0"/>
    <n v="50"/>
  </r>
  <r>
    <x v="9"/>
    <x v="66"/>
    <x v="5"/>
    <x v="0"/>
    <n v="111"/>
  </r>
  <r>
    <x v="9"/>
    <x v="66"/>
    <x v="10"/>
    <x v="4"/>
    <n v="73"/>
  </r>
  <r>
    <x v="9"/>
    <x v="67"/>
    <x v="26"/>
    <x v="2"/>
    <n v="46"/>
  </r>
  <r>
    <x v="9"/>
    <x v="67"/>
    <x v="10"/>
    <x v="4"/>
    <n v="50"/>
  </r>
  <r>
    <x v="9"/>
    <x v="67"/>
    <x v="10"/>
    <x v="4"/>
    <n v="37.5"/>
  </r>
  <r>
    <x v="9"/>
    <x v="68"/>
    <x v="8"/>
    <x v="3"/>
    <n v="145"/>
  </r>
  <r>
    <x v="9"/>
    <x v="68"/>
    <x v="8"/>
    <x v="3"/>
    <n v="210"/>
  </r>
  <r>
    <x v="9"/>
    <x v="69"/>
    <x v="3"/>
    <x v="1"/>
    <n v="120"/>
  </r>
  <r>
    <x v="9"/>
    <x v="70"/>
    <x v="26"/>
    <x v="2"/>
    <n v="61.25"/>
  </r>
  <r>
    <x v="9"/>
    <x v="70"/>
    <x v="27"/>
    <x v="2"/>
    <n v="137.75"/>
  </r>
  <r>
    <x v="9"/>
    <x v="71"/>
    <x v="14"/>
    <x v="3"/>
    <n v="98.5"/>
  </r>
  <r>
    <x v="10"/>
    <x v="72"/>
    <x v="24"/>
    <x v="3"/>
    <n v="85"/>
  </r>
  <r>
    <x v="10"/>
    <x v="72"/>
    <x v="2"/>
    <x v="1"/>
    <n v="50"/>
  </r>
  <r>
    <x v="10"/>
    <x v="73"/>
    <x v="15"/>
    <x v="3"/>
    <n v="69.75"/>
  </r>
  <r>
    <x v="10"/>
    <x v="74"/>
    <x v="23"/>
    <x v="4"/>
    <n v="67.5"/>
  </r>
  <r>
    <x v="10"/>
    <x v="75"/>
    <x v="18"/>
    <x v="4"/>
    <n v="151"/>
  </r>
  <r>
    <x v="10"/>
    <x v="76"/>
    <x v="28"/>
    <x v="0"/>
    <n v="92"/>
  </r>
  <r>
    <x v="10"/>
    <x v="77"/>
    <x v="4"/>
    <x v="0"/>
    <n v="58"/>
  </r>
  <r>
    <x v="10"/>
    <x v="77"/>
    <x v="8"/>
    <x v="3"/>
    <n v="70"/>
  </r>
  <r>
    <x v="10"/>
    <x v="78"/>
    <x v="8"/>
    <x v="3"/>
    <n v="118"/>
  </r>
  <r>
    <x v="10"/>
    <x v="79"/>
    <x v="8"/>
    <x v="3"/>
    <n v="165.75"/>
  </r>
  <r>
    <x v="10"/>
    <x v="79"/>
    <x v="9"/>
    <x v="0"/>
    <n v="500"/>
  </r>
  <r>
    <x v="10"/>
    <x v="80"/>
    <x v="5"/>
    <x v="0"/>
    <n v="46"/>
  </r>
  <r>
    <x v="10"/>
    <x v="81"/>
    <x v="5"/>
    <x v="0"/>
    <n v="101.5"/>
  </r>
  <r>
    <x v="10"/>
    <x v="82"/>
    <x v="19"/>
    <x v="0"/>
    <n v="59"/>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9B6DFA0D-C1CF-446B-9E7A-7DCEAB6E12BD}" name="PivotTable1" cacheId="0" applyNumberFormats="0" applyBorderFormats="0" applyFontFormats="0" applyPatternFormats="0" applyAlignmentFormats="0" applyWidthHeightFormats="1" dataCaption="Values" updatedVersion="8" minRefreshableVersion="3" useAutoFormatting="1" itemPrintTitles="1" createdVersion="6" indent="0" showHeaders="0" outline="1" outlineData="1" multipleFieldFilters="0">
  <location ref="A3:M34" firstHeaderRow="1" firstDataRow="2" firstDataCol="1"/>
  <pivotFields count="6">
    <pivotField axis="axisCol" showAll="0">
      <items count="12">
        <item x="0"/>
        <item x="1"/>
        <item x="2"/>
        <item x="3"/>
        <item x="4"/>
        <item x="5"/>
        <item x="6"/>
        <item x="7"/>
        <item x="8"/>
        <item x="9"/>
        <item x="10"/>
        <item t="default"/>
      </items>
    </pivotField>
    <pivotField numFmtId="14" showAll="0">
      <items count="369">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84"/>
        <item x="85"/>
        <item x="86"/>
        <item x="87"/>
        <item x="88"/>
        <item x="89"/>
        <item x="90"/>
        <item x="91"/>
        <item x="92"/>
        <item x="93"/>
        <item x="94"/>
        <item x="95"/>
        <item x="96"/>
        <item x="97"/>
        <item x="98"/>
        <item x="99"/>
        <item x="100"/>
        <item x="101"/>
        <item x="102"/>
        <item x="103"/>
        <item x="104"/>
        <item x="105"/>
        <item x="106"/>
        <item x="107"/>
        <item x="108"/>
        <item x="109"/>
        <item x="110"/>
        <item x="111"/>
        <item x="112"/>
        <item x="113"/>
        <item x="114"/>
        <item x="115"/>
        <item x="116"/>
        <item x="117"/>
        <item x="118"/>
        <item x="119"/>
        <item x="120"/>
        <item x="121"/>
        <item x="122"/>
        <item x="123"/>
        <item x="124"/>
        <item x="125"/>
        <item x="126"/>
        <item x="127"/>
        <item x="128"/>
        <item x="129"/>
        <item x="130"/>
        <item x="131"/>
        <item x="132"/>
        <item x="133"/>
        <item x="134"/>
        <item x="135"/>
        <item x="136"/>
        <item x="137"/>
        <item x="138"/>
        <item x="139"/>
        <item x="140"/>
        <item x="141"/>
        <item x="142"/>
        <item x="143"/>
        <item x="144"/>
        <item x="145"/>
        <item x="146"/>
        <item x="147"/>
        <item x="148"/>
        <item x="149"/>
        <item x="150"/>
        <item x="151"/>
        <item x="152"/>
        <item x="153"/>
        <item x="154"/>
        <item x="155"/>
        <item x="156"/>
        <item x="157"/>
        <item x="158"/>
        <item x="159"/>
        <item x="160"/>
        <item x="161"/>
        <item x="162"/>
        <item x="163"/>
        <item x="164"/>
        <item x="165"/>
        <item x="166"/>
        <item x="167"/>
        <item x="168"/>
        <item x="169"/>
        <item x="170"/>
        <item x="171"/>
        <item x="172"/>
        <item x="173"/>
        <item x="174"/>
        <item x="175"/>
        <item x="176"/>
        <item x="177"/>
        <item x="178"/>
        <item x="179"/>
        <item x="180"/>
        <item x="181"/>
        <item x="182"/>
        <item x="183"/>
        <item x="184"/>
        <item x="185"/>
        <item x="186"/>
        <item x="187"/>
        <item x="188"/>
        <item x="189"/>
        <item x="190"/>
        <item x="191"/>
        <item x="192"/>
        <item x="193"/>
        <item x="194"/>
        <item x="195"/>
        <item x="196"/>
        <item x="197"/>
        <item x="198"/>
        <item x="199"/>
        <item x="200"/>
        <item x="201"/>
        <item x="202"/>
        <item x="203"/>
        <item x="204"/>
        <item x="205"/>
        <item x="206"/>
        <item x="207"/>
        <item x="208"/>
        <item x="209"/>
        <item x="210"/>
        <item x="211"/>
        <item x="212"/>
        <item x="213"/>
        <item x="214"/>
        <item x="215"/>
        <item x="216"/>
        <item x="217"/>
        <item x="218"/>
        <item x="219"/>
        <item x="220"/>
        <item x="221"/>
        <item x="222"/>
        <item x="223"/>
        <item x="224"/>
        <item x="225"/>
        <item x="226"/>
        <item x="227"/>
        <item x="228"/>
        <item x="229"/>
        <item x="230"/>
        <item x="231"/>
        <item x="232"/>
        <item x="233"/>
        <item x="234"/>
        <item x="235"/>
        <item x="236"/>
        <item x="237"/>
        <item x="238"/>
        <item x="239"/>
        <item x="240"/>
        <item x="241"/>
        <item x="242"/>
        <item x="243"/>
        <item x="244"/>
        <item x="245"/>
        <item x="246"/>
        <item x="247"/>
        <item x="248"/>
        <item x="249"/>
        <item x="250"/>
        <item x="251"/>
        <item x="252"/>
        <item x="253"/>
        <item x="254"/>
        <item x="255"/>
        <item x="256"/>
        <item x="257"/>
        <item x="258"/>
        <item x="259"/>
        <item x="260"/>
        <item x="261"/>
        <item x="262"/>
        <item x="263"/>
        <item x="264"/>
        <item x="265"/>
        <item x="266"/>
        <item x="267"/>
        <item x="268"/>
        <item x="269"/>
        <item x="270"/>
        <item x="271"/>
        <item x="272"/>
        <item x="273"/>
        <item x="274"/>
        <item x="275"/>
        <item x="276"/>
        <item x="277"/>
        <item x="278"/>
        <item x="279"/>
        <item x="280"/>
        <item x="281"/>
        <item x="282"/>
        <item x="283"/>
        <item x="284"/>
        <item x="285"/>
        <item x="286"/>
        <item x="287"/>
        <item x="288"/>
        <item x="289"/>
        <item x="290"/>
        <item x="291"/>
        <item x="292"/>
        <item x="293"/>
        <item x="294"/>
        <item x="295"/>
        <item x="296"/>
        <item x="297"/>
        <item x="298"/>
        <item x="299"/>
        <item x="300"/>
        <item x="301"/>
        <item x="302"/>
        <item x="303"/>
        <item x="304"/>
        <item x="305"/>
        <item x="306"/>
        <item x="307"/>
        <item x="308"/>
        <item x="309"/>
        <item x="310"/>
        <item x="311"/>
        <item x="312"/>
        <item x="313"/>
        <item x="314"/>
        <item x="315"/>
        <item x="316"/>
        <item x="317"/>
        <item x="318"/>
        <item x="319"/>
        <item x="320"/>
        <item x="321"/>
        <item x="322"/>
        <item x="323"/>
        <item x="324"/>
        <item x="325"/>
        <item x="326"/>
        <item x="327"/>
        <item x="328"/>
        <item x="329"/>
        <item x="330"/>
        <item x="331"/>
        <item x="332"/>
        <item x="333"/>
        <item x="334"/>
        <item x="335"/>
        <item x="336"/>
        <item x="337"/>
        <item x="338"/>
        <item x="339"/>
        <item x="340"/>
        <item x="341"/>
        <item x="342"/>
        <item x="343"/>
        <item x="344"/>
        <item x="345"/>
        <item x="346"/>
        <item x="347"/>
        <item x="348"/>
        <item x="349"/>
        <item x="350"/>
        <item x="351"/>
        <item x="352"/>
        <item x="353"/>
        <item x="354"/>
        <item x="355"/>
        <item x="356"/>
        <item x="357"/>
        <item x="358"/>
        <item x="359"/>
        <item x="360"/>
        <item x="361"/>
        <item x="362"/>
        <item x="363"/>
        <item x="364"/>
        <item x="365"/>
        <item x="366"/>
        <item x="0"/>
        <item x="367"/>
        <item t="default"/>
      </items>
    </pivotField>
    <pivotField axis="axisRow" showAll="0">
      <items count="30">
        <item x="11"/>
        <item x="10"/>
        <item x="22"/>
        <item x="1"/>
        <item x="0"/>
        <item x="7"/>
        <item x="26"/>
        <item x="17"/>
        <item x="8"/>
        <item x="27"/>
        <item x="19"/>
        <item x="2"/>
        <item x="20"/>
        <item x="24"/>
        <item x="21"/>
        <item x="12"/>
        <item x="6"/>
        <item x="16"/>
        <item x="4"/>
        <item x="9"/>
        <item x="5"/>
        <item x="15"/>
        <item x="13"/>
        <item x="25"/>
        <item x="18"/>
        <item x="3"/>
        <item x="28"/>
        <item x="23"/>
        <item x="14"/>
        <item t="default"/>
      </items>
    </pivotField>
    <pivotField showAll="0">
      <items count="8">
        <item x="0"/>
        <item x="1"/>
        <item h="1" m="1" x="6"/>
        <item h="1" x="2"/>
        <item h="1" x="3"/>
        <item h="1" x="5"/>
        <item h="1" x="4"/>
        <item t="default"/>
      </items>
    </pivotField>
    <pivotField dataField="1" numFmtId="165" showAll="0"/>
    <pivotField showAll="0" defaultSubtotal="0">
      <items count="14">
        <item x="0"/>
        <item x="1"/>
        <item x="2"/>
        <item x="3"/>
        <item x="4"/>
        <item x="5"/>
        <item x="6"/>
        <item x="7"/>
        <item x="8"/>
        <item x="9"/>
        <item x="10"/>
        <item x="11"/>
        <item x="12"/>
        <item x="13"/>
      </items>
    </pivotField>
  </pivotFields>
  <rowFields count="1">
    <field x="2"/>
  </rowFields>
  <rowItems count="30">
    <i>
      <x/>
    </i>
    <i>
      <x v="1"/>
    </i>
    <i>
      <x v="2"/>
    </i>
    <i>
      <x v="3"/>
    </i>
    <i>
      <x v="4"/>
    </i>
    <i>
      <x v="5"/>
    </i>
    <i>
      <x v="6"/>
    </i>
    <i>
      <x v="7"/>
    </i>
    <i>
      <x v="8"/>
    </i>
    <i>
      <x v="9"/>
    </i>
    <i>
      <x v="10"/>
    </i>
    <i>
      <x v="11"/>
    </i>
    <i>
      <x v="12"/>
    </i>
    <i>
      <x v="13"/>
    </i>
    <i>
      <x v="14"/>
    </i>
    <i>
      <x v="15"/>
    </i>
    <i>
      <x v="16"/>
    </i>
    <i>
      <x v="17"/>
    </i>
    <i>
      <x v="18"/>
    </i>
    <i>
      <x v="19"/>
    </i>
    <i>
      <x v="20"/>
    </i>
    <i>
      <x v="21"/>
    </i>
    <i>
      <x v="22"/>
    </i>
    <i>
      <x v="23"/>
    </i>
    <i>
      <x v="24"/>
    </i>
    <i>
      <x v="25"/>
    </i>
    <i>
      <x v="26"/>
    </i>
    <i>
      <x v="27"/>
    </i>
    <i>
      <x v="28"/>
    </i>
    <i t="grand">
      <x/>
    </i>
  </rowItems>
  <colFields count="1">
    <field x="0"/>
  </colFields>
  <colItems count="12">
    <i>
      <x/>
    </i>
    <i>
      <x v="1"/>
    </i>
    <i>
      <x v="2"/>
    </i>
    <i>
      <x v="3"/>
    </i>
    <i>
      <x v="4"/>
    </i>
    <i>
      <x v="5"/>
    </i>
    <i>
      <x v="6"/>
    </i>
    <i>
      <x v="7"/>
    </i>
    <i>
      <x v="8"/>
    </i>
    <i>
      <x v="9"/>
    </i>
    <i>
      <x v="10"/>
    </i>
    <i t="grand">
      <x/>
    </i>
  </colItems>
  <dataFields count="1">
    <dataField name="Sum of Total Sales" fld="4"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B1DD4ADD-722F-4F01-A5AD-D1ABA8B1194D}" name="Table13" displayName="Table13" ref="A1:M128" totalsRowShown="0" headerRowBorderDxfId="15" tableBorderDxfId="14" totalsRowBorderDxfId="13">
  <sortState xmlns:xlrd2="http://schemas.microsoft.com/office/spreadsheetml/2017/richdata2" ref="A2:J128">
    <sortCondition ref="B2:B128" customList="Spellos,Smith,Jones"/>
  </sortState>
  <tableColumns count="13">
    <tableColumn id="1" xr3:uid="{FA9F1D55-D85D-44F6-93F6-DFE3B38D4E61}" name="First" dataDxfId="12"/>
    <tableColumn id="2" xr3:uid="{87C46E55-D091-4CC5-BE87-E0699159F31E}" name="Last" dataDxfId="11"/>
    <tableColumn id="3" xr3:uid="{35B726F1-301E-4030-8CD8-BB631223C05D}" name="Region" dataDxfId="10"/>
    <tableColumn id="4" xr3:uid="{45A22BE0-5D2C-4B02-A579-DD56AB8B4E1A}" name="Arrive" dataDxfId="9"/>
    <tableColumn id="5" xr3:uid="{A85AD300-3CA1-438E-82B7-E9CD5F39B688}" name="Depart" dataDxfId="8"/>
    <tableColumn id="6" xr3:uid="{25E0F820-8865-4F49-B202-4015DF415249}" name="Rmnt" dataDxfId="7">
      <calculatedColumnFormula>SUM(E2-D2)</calculatedColumnFormula>
    </tableColumn>
    <tableColumn id="7" xr3:uid="{47D9076D-1F18-41A9-A618-71F90BE04C3C}" name="Type" dataDxfId="6"/>
    <tableColumn id="8" xr3:uid="{436AFAE6-94B8-417C-95B0-A98F88494018}" name="Hotel" dataDxfId="5"/>
    <tableColumn id="11" xr3:uid="{DE6B6F2B-82D4-4A4A-8612-7C76623A6203}" name="Reg Fee" dataDxfId="4"/>
    <tableColumn id="9" xr3:uid="{8B7DB728-6050-4ED9-AAF0-2751132D0EF2}" name="Confirm Comments" dataDxfId="3"/>
    <tableColumn id="12" xr3:uid="{798890D7-B229-4202-91E6-DB436474D27C}" name="IF" dataDxfId="2">
      <calculatedColumnFormula>IF(C2="West","Long flight","Not so long flight")</calculatedColumnFormula>
    </tableColumn>
    <tableColumn id="13" xr3:uid="{0C48FDEA-7B62-496C-A9CE-DF76776F7464}" name="IF/AND" dataDxfId="1">
      <calculatedColumnFormula>IF(AND(C2="Northeast",D2&lt;DATEVALUE("4/16/2019")),"Send invite","")</calculatedColumnFormula>
    </tableColumn>
    <tableColumn id="15" xr3:uid="{821CB9AB-8B8D-41F3-AC50-C03DC10438B1}" name="IFS" dataDxfId="0">
      <calculatedColumnFormula array="1">_xlfn.IFS(F2&lt;3,"Short stay",F2&lt;6,"Medium stay",F2&gt;5,"Long stay")</calculatedColumnFormula>
    </tableColumn>
  </tableColumns>
  <tableStyleInfo name="TableStyleLight16" showFirstColumn="0" showLastColumn="0" showRowStripes="1" showColumnStripes="0"/>
</table>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ivotTable" Target="../pivotTables/pivotTable1.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vmlDrawing" Target="../drawings/vmlDrawing1.vml"/><Relationship Id="rId1" Type="http://schemas.openxmlformats.org/officeDocument/2006/relationships/printerSettings" Target="../printerSettings/printerSettings3.bin"/><Relationship Id="rId5" Type="http://schemas.openxmlformats.org/officeDocument/2006/relationships/comments" Target="../comments1.xml"/><Relationship Id="rId4" Type="http://schemas.openxmlformats.org/officeDocument/2006/relationships/table" Target="../tables/table1.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6.xml"/><Relationship Id="rId1" Type="http://schemas.openxmlformats.org/officeDocument/2006/relationships/printerSettings" Target="../printerSettings/printerSettings8.bin"/><Relationship Id="rId4" Type="http://schemas.openxmlformats.org/officeDocument/2006/relationships/comments" Target="../comments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64E237-16D6-41CA-B159-DC03C187AEAF}">
  <sheetPr codeName="Sheet1"/>
  <dimension ref="F6"/>
  <sheetViews>
    <sheetView showGridLines="0" workbookViewId="0">
      <selection activeCell="J3" sqref="J3"/>
    </sheetView>
  </sheetViews>
  <sheetFormatPr defaultRowHeight="14.4" x14ac:dyDescent="0.3"/>
  <cols>
    <col min="1" max="16384" width="8.88671875" style="1"/>
  </cols>
  <sheetData>
    <row r="6" spans="6:6" x14ac:dyDescent="0.3">
      <c r="F6"/>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1709BC-959B-457D-87D8-609CB65BB88F}">
  <sheetPr codeName="Sheet17"/>
  <dimension ref="A1:F836"/>
  <sheetViews>
    <sheetView zoomScale="150" workbookViewId="0">
      <selection activeCell="B9" sqref="B9"/>
    </sheetView>
  </sheetViews>
  <sheetFormatPr defaultRowHeight="13.2" x14ac:dyDescent="0.25"/>
  <cols>
    <col min="1" max="1" width="10" style="4" bestFit="1" customWidth="1"/>
    <col min="2" max="2" width="10.5546875" style="4" bestFit="1" customWidth="1"/>
    <col min="3" max="3" width="10.109375" style="4" customWidth="1"/>
    <col min="4" max="4" width="13.109375" style="4" customWidth="1"/>
    <col min="5" max="5" width="12" style="4" customWidth="1"/>
    <col min="6" max="16384" width="8.88671875" style="4"/>
  </cols>
  <sheetData>
    <row r="1" spans="1:5" ht="21" customHeight="1" x14ac:dyDescent="0.25">
      <c r="A1" s="2" t="s">
        <v>0</v>
      </c>
      <c r="B1" s="2" t="s">
        <v>1</v>
      </c>
      <c r="C1" s="2" t="s">
        <v>2</v>
      </c>
      <c r="D1" s="2" t="s">
        <v>3</v>
      </c>
      <c r="E1" s="3" t="s">
        <v>4</v>
      </c>
    </row>
    <row r="2" spans="1:5" x14ac:dyDescent="0.25">
      <c r="A2" s="4" t="s">
        <v>5</v>
      </c>
      <c r="B2" s="5">
        <v>44565</v>
      </c>
      <c r="C2" s="5" t="s">
        <v>6</v>
      </c>
      <c r="D2" s="4" t="s">
        <v>7</v>
      </c>
      <c r="E2" s="6">
        <v>52.5</v>
      </c>
    </row>
    <row r="3" spans="1:5" x14ac:dyDescent="0.25">
      <c r="A3" s="4" t="s">
        <v>5</v>
      </c>
      <c r="B3" s="5">
        <v>44567</v>
      </c>
      <c r="C3" s="5" t="s">
        <v>8</v>
      </c>
      <c r="D3" s="4" t="s">
        <v>7</v>
      </c>
      <c r="E3" s="6">
        <v>37.5</v>
      </c>
    </row>
    <row r="4" spans="1:5" x14ac:dyDescent="0.25">
      <c r="A4" s="4" t="s">
        <v>5</v>
      </c>
      <c r="B4" s="5">
        <v>44573</v>
      </c>
      <c r="C4" s="5" t="s">
        <v>9</v>
      </c>
      <c r="D4" s="4" t="s">
        <v>10</v>
      </c>
      <c r="E4" s="6">
        <v>51.5</v>
      </c>
    </row>
    <row r="5" spans="1:5" x14ac:dyDescent="0.25">
      <c r="A5" s="4" t="s">
        <v>5</v>
      </c>
      <c r="B5" s="5">
        <v>44574</v>
      </c>
      <c r="C5" s="5" t="s">
        <v>11</v>
      </c>
      <c r="D5" s="4" t="s">
        <v>10</v>
      </c>
      <c r="E5" s="6">
        <v>75.45</v>
      </c>
    </row>
    <row r="6" spans="1:5" x14ac:dyDescent="0.25">
      <c r="A6" s="4" t="s">
        <v>5</v>
      </c>
      <c r="B6" s="5">
        <v>44581</v>
      </c>
      <c r="C6" s="5" t="s">
        <v>8</v>
      </c>
      <c r="D6" s="4" t="s">
        <v>7</v>
      </c>
      <c r="E6" s="6">
        <v>64</v>
      </c>
    </row>
    <row r="7" spans="1:5" x14ac:dyDescent="0.25">
      <c r="A7" s="4" t="s">
        <v>5</v>
      </c>
      <c r="B7" s="5">
        <v>44584</v>
      </c>
      <c r="C7" s="5" t="s">
        <v>12</v>
      </c>
      <c r="D7" s="4" t="s">
        <v>7</v>
      </c>
      <c r="E7" s="6">
        <v>67</v>
      </c>
    </row>
    <row r="8" spans="1:5" x14ac:dyDescent="0.25">
      <c r="A8" s="4" t="s">
        <v>5</v>
      </c>
      <c r="B8" s="5">
        <v>44585</v>
      </c>
      <c r="C8" s="5" t="s">
        <v>13</v>
      </c>
      <c r="D8" s="4" t="s">
        <v>7</v>
      </c>
      <c r="E8" s="6">
        <v>56</v>
      </c>
    </row>
    <row r="9" spans="1:5" x14ac:dyDescent="0.25">
      <c r="A9" s="4" t="s">
        <v>5</v>
      </c>
      <c r="B9" s="5">
        <v>44586</v>
      </c>
      <c r="C9" s="5" t="s">
        <v>14</v>
      </c>
      <c r="D9" s="4" t="s">
        <v>15</v>
      </c>
      <c r="E9" s="6">
        <v>46</v>
      </c>
    </row>
    <row r="10" spans="1:5" x14ac:dyDescent="0.25">
      <c r="A10" s="4" t="s">
        <v>16</v>
      </c>
      <c r="B10" s="5">
        <v>44597</v>
      </c>
      <c r="C10" s="5" t="s">
        <v>17</v>
      </c>
      <c r="D10" s="4" t="s">
        <v>15</v>
      </c>
      <c r="E10" s="6">
        <v>82.5</v>
      </c>
    </row>
    <row r="11" spans="1:5" x14ac:dyDescent="0.25">
      <c r="A11" s="4" t="s">
        <v>16</v>
      </c>
      <c r="B11" s="5">
        <v>44597</v>
      </c>
      <c r="C11" s="5" t="s">
        <v>18</v>
      </c>
      <c r="D11" s="4" t="s">
        <v>19</v>
      </c>
      <c r="E11" s="6">
        <v>28.6</v>
      </c>
    </row>
    <row r="12" spans="1:5" x14ac:dyDescent="0.25">
      <c r="A12" s="4" t="s">
        <v>16</v>
      </c>
      <c r="B12" s="5">
        <v>44599</v>
      </c>
      <c r="C12" s="5" t="s">
        <v>20</v>
      </c>
      <c r="D12" s="4" t="s">
        <v>7</v>
      </c>
      <c r="E12" s="6">
        <v>66</v>
      </c>
    </row>
    <row r="13" spans="1:5" x14ac:dyDescent="0.25">
      <c r="A13" s="4" t="s">
        <v>16</v>
      </c>
      <c r="B13" s="5">
        <v>44600</v>
      </c>
      <c r="C13" s="5" t="s">
        <v>9</v>
      </c>
      <c r="D13" s="4" t="s">
        <v>10</v>
      </c>
      <c r="E13" s="6">
        <v>37</v>
      </c>
    </row>
    <row r="14" spans="1:5" x14ac:dyDescent="0.25">
      <c r="A14" s="4" t="s">
        <v>16</v>
      </c>
      <c r="B14" s="5">
        <v>44602</v>
      </c>
      <c r="C14" s="5" t="s">
        <v>21</v>
      </c>
      <c r="D14" s="4" t="s">
        <v>22</v>
      </c>
      <c r="E14" s="6">
        <v>55</v>
      </c>
    </row>
    <row r="15" spans="1:5" x14ac:dyDescent="0.25">
      <c r="A15" s="4" t="s">
        <v>16</v>
      </c>
      <c r="B15" s="5">
        <v>44603</v>
      </c>
      <c r="C15" s="5" t="s">
        <v>11</v>
      </c>
      <c r="D15" s="4" t="s">
        <v>10</v>
      </c>
      <c r="E15" s="6">
        <v>45</v>
      </c>
    </row>
    <row r="16" spans="1:5" x14ac:dyDescent="0.25">
      <c r="A16" s="4" t="s">
        <v>16</v>
      </c>
      <c r="B16" s="5">
        <v>44603</v>
      </c>
      <c r="C16" s="5" t="s">
        <v>23</v>
      </c>
      <c r="D16" s="4" t="s">
        <v>15</v>
      </c>
      <c r="E16" s="6">
        <v>74</v>
      </c>
    </row>
    <row r="17" spans="1:5" x14ac:dyDescent="0.25">
      <c r="A17" s="4" t="s">
        <v>16</v>
      </c>
      <c r="B17" s="5">
        <v>44603</v>
      </c>
      <c r="C17" s="5" t="s">
        <v>11</v>
      </c>
      <c r="D17" s="4" t="s">
        <v>15</v>
      </c>
      <c r="E17" s="6">
        <v>46</v>
      </c>
    </row>
    <row r="18" spans="1:5" x14ac:dyDescent="0.25">
      <c r="A18" s="4" t="s">
        <v>16</v>
      </c>
      <c r="B18" s="5">
        <v>44604</v>
      </c>
      <c r="C18" s="5" t="s">
        <v>11</v>
      </c>
      <c r="D18" s="4" t="s">
        <v>15</v>
      </c>
      <c r="E18" s="6">
        <v>52.25</v>
      </c>
    </row>
    <row r="19" spans="1:5" x14ac:dyDescent="0.25">
      <c r="A19" s="4" t="s">
        <v>16</v>
      </c>
      <c r="B19" s="5">
        <v>44605</v>
      </c>
      <c r="C19" s="5" t="s">
        <v>24</v>
      </c>
      <c r="D19" s="4" t="s">
        <v>19</v>
      </c>
      <c r="E19" s="6">
        <v>94</v>
      </c>
    </row>
    <row r="20" spans="1:5" x14ac:dyDescent="0.25">
      <c r="A20" s="4" t="s">
        <v>16</v>
      </c>
      <c r="B20" s="5">
        <v>44605</v>
      </c>
      <c r="C20" s="5" t="s">
        <v>25</v>
      </c>
      <c r="D20" s="4" t="s">
        <v>10</v>
      </c>
      <c r="E20" s="6">
        <v>104</v>
      </c>
    </row>
    <row r="21" spans="1:5" x14ac:dyDescent="0.25">
      <c r="A21" s="4" t="s">
        <v>16</v>
      </c>
      <c r="B21" s="5">
        <v>44606</v>
      </c>
      <c r="C21" s="5" t="s">
        <v>13</v>
      </c>
      <c r="D21" s="4" t="s">
        <v>7</v>
      </c>
      <c r="E21" s="6">
        <v>61</v>
      </c>
    </row>
    <row r="22" spans="1:5" x14ac:dyDescent="0.25">
      <c r="A22" s="4" t="s">
        <v>16</v>
      </c>
      <c r="B22" s="5">
        <v>44611</v>
      </c>
      <c r="C22" s="5" t="s">
        <v>18</v>
      </c>
      <c r="D22" s="4" t="s">
        <v>19</v>
      </c>
      <c r="E22" s="6">
        <v>38</v>
      </c>
    </row>
    <row r="23" spans="1:5" x14ac:dyDescent="0.25">
      <c r="A23" s="4" t="s">
        <v>16</v>
      </c>
      <c r="B23" s="5">
        <v>44611</v>
      </c>
      <c r="C23" s="5" t="s">
        <v>11</v>
      </c>
      <c r="D23" s="4" t="s">
        <v>10</v>
      </c>
      <c r="E23" s="6">
        <v>29</v>
      </c>
    </row>
    <row r="24" spans="1:5" x14ac:dyDescent="0.25">
      <c r="A24" s="4" t="s">
        <v>16</v>
      </c>
      <c r="B24" s="5">
        <v>44612</v>
      </c>
      <c r="C24" s="5" t="s">
        <v>9</v>
      </c>
      <c r="D24" s="4" t="s">
        <v>10</v>
      </c>
      <c r="E24" s="6">
        <v>47</v>
      </c>
    </row>
    <row r="25" spans="1:5" x14ac:dyDescent="0.25">
      <c r="A25" s="4" t="s">
        <v>16</v>
      </c>
      <c r="B25" s="5">
        <v>44613</v>
      </c>
      <c r="C25" s="5" t="s">
        <v>23</v>
      </c>
      <c r="D25" s="4" t="s">
        <v>15</v>
      </c>
      <c r="E25" s="6">
        <v>29</v>
      </c>
    </row>
    <row r="26" spans="1:5" x14ac:dyDescent="0.25">
      <c r="A26" s="4" t="s">
        <v>16</v>
      </c>
      <c r="B26" s="5">
        <v>44617</v>
      </c>
      <c r="C26" s="5" t="s">
        <v>11</v>
      </c>
      <c r="D26" s="4" t="s">
        <v>10</v>
      </c>
      <c r="E26" s="6">
        <v>134.75</v>
      </c>
    </row>
    <row r="27" spans="1:5" x14ac:dyDescent="0.25">
      <c r="A27" s="4" t="s">
        <v>26</v>
      </c>
      <c r="B27" s="5">
        <v>44622</v>
      </c>
      <c r="C27" s="5" t="s">
        <v>27</v>
      </c>
      <c r="D27" s="4" t="s">
        <v>28</v>
      </c>
      <c r="E27" s="6">
        <v>134.5</v>
      </c>
    </row>
    <row r="28" spans="1:5" x14ac:dyDescent="0.25">
      <c r="A28" s="4" t="s">
        <v>26</v>
      </c>
      <c r="B28" s="5">
        <v>44630</v>
      </c>
      <c r="C28" s="5" t="s">
        <v>11</v>
      </c>
      <c r="D28" s="4" t="s">
        <v>10</v>
      </c>
      <c r="E28" s="6">
        <v>121</v>
      </c>
    </row>
    <row r="29" spans="1:5" x14ac:dyDescent="0.25">
      <c r="A29" s="4" t="s">
        <v>26</v>
      </c>
      <c r="B29" s="5">
        <v>44636</v>
      </c>
      <c r="C29" s="5" t="s">
        <v>13</v>
      </c>
      <c r="D29" s="4" t="s">
        <v>7</v>
      </c>
      <c r="E29" s="6">
        <v>57</v>
      </c>
    </row>
    <row r="30" spans="1:5" x14ac:dyDescent="0.25">
      <c r="A30" s="4" t="s">
        <v>26</v>
      </c>
      <c r="B30" s="5">
        <v>44636</v>
      </c>
      <c r="C30" s="5" t="s">
        <v>11</v>
      </c>
      <c r="D30" s="4" t="s">
        <v>10</v>
      </c>
      <c r="E30" s="6">
        <v>45</v>
      </c>
    </row>
    <row r="31" spans="1:5" x14ac:dyDescent="0.25">
      <c r="A31" s="4" t="s">
        <v>26</v>
      </c>
      <c r="B31" s="5">
        <v>44637</v>
      </c>
      <c r="C31" s="5" t="s">
        <v>11</v>
      </c>
      <c r="D31" s="4" t="s">
        <v>15</v>
      </c>
      <c r="E31" s="6">
        <v>96.25</v>
      </c>
    </row>
    <row r="32" spans="1:5" x14ac:dyDescent="0.25">
      <c r="A32" s="4" t="s">
        <v>26</v>
      </c>
      <c r="B32" s="5">
        <v>44645</v>
      </c>
      <c r="C32" s="5" t="s">
        <v>21</v>
      </c>
      <c r="D32" s="4" t="s">
        <v>22</v>
      </c>
      <c r="E32" s="6">
        <v>46</v>
      </c>
    </row>
    <row r="33" spans="1:5" x14ac:dyDescent="0.25">
      <c r="A33" s="4" t="s">
        <v>26</v>
      </c>
      <c r="B33" s="5">
        <v>44645</v>
      </c>
      <c r="C33" s="5" t="s">
        <v>20</v>
      </c>
      <c r="D33" s="4" t="s">
        <v>7</v>
      </c>
      <c r="E33" s="6">
        <v>93</v>
      </c>
    </row>
    <row r="34" spans="1:5" x14ac:dyDescent="0.25">
      <c r="A34" s="4" t="s">
        <v>26</v>
      </c>
      <c r="B34" s="5">
        <v>44645</v>
      </c>
      <c r="C34" s="5" t="s">
        <v>29</v>
      </c>
      <c r="D34" s="4" t="s">
        <v>19</v>
      </c>
      <c r="E34" s="6">
        <v>45</v>
      </c>
    </row>
    <row r="35" spans="1:5" x14ac:dyDescent="0.25">
      <c r="A35" s="4" t="s">
        <v>26</v>
      </c>
      <c r="B35" s="5">
        <v>44649</v>
      </c>
      <c r="C35" s="5" t="s">
        <v>13</v>
      </c>
      <c r="D35" s="4" t="s">
        <v>7</v>
      </c>
      <c r="E35" s="6">
        <v>51.5</v>
      </c>
    </row>
    <row r="36" spans="1:5" x14ac:dyDescent="0.25">
      <c r="A36" s="4" t="s">
        <v>30</v>
      </c>
      <c r="B36" s="5">
        <v>44655</v>
      </c>
      <c r="C36" s="5" t="s">
        <v>31</v>
      </c>
      <c r="D36" s="4" t="s">
        <v>22</v>
      </c>
      <c r="E36" s="6">
        <v>180.5</v>
      </c>
    </row>
    <row r="37" spans="1:5" x14ac:dyDescent="0.25">
      <c r="A37" s="4" t="s">
        <v>30</v>
      </c>
      <c r="B37" s="5">
        <v>44655</v>
      </c>
      <c r="C37" s="5" t="s">
        <v>8</v>
      </c>
      <c r="D37" s="4" t="s">
        <v>7</v>
      </c>
      <c r="E37" s="6">
        <v>59.5</v>
      </c>
    </row>
    <row r="38" spans="1:5" x14ac:dyDescent="0.25">
      <c r="A38" s="4" t="s">
        <v>30</v>
      </c>
      <c r="B38" s="5">
        <v>44659</v>
      </c>
      <c r="C38" s="5" t="s">
        <v>32</v>
      </c>
      <c r="D38" s="4" t="s">
        <v>19</v>
      </c>
      <c r="E38" s="6">
        <v>37</v>
      </c>
    </row>
    <row r="39" spans="1:5" x14ac:dyDescent="0.25">
      <c r="A39" s="4" t="s">
        <v>30</v>
      </c>
      <c r="B39" s="5">
        <v>44659</v>
      </c>
      <c r="C39" s="5" t="s">
        <v>13</v>
      </c>
      <c r="D39" s="4" t="s">
        <v>7</v>
      </c>
      <c r="E39" s="6">
        <v>153.5</v>
      </c>
    </row>
    <row r="40" spans="1:5" x14ac:dyDescent="0.25">
      <c r="A40" s="4" t="s">
        <v>30</v>
      </c>
      <c r="B40" s="5">
        <v>44661</v>
      </c>
      <c r="C40" s="5" t="s">
        <v>11</v>
      </c>
      <c r="D40" s="4" t="s">
        <v>15</v>
      </c>
      <c r="E40" s="6">
        <v>81.5</v>
      </c>
    </row>
    <row r="41" spans="1:5" x14ac:dyDescent="0.25">
      <c r="A41" s="4" t="s">
        <v>30</v>
      </c>
      <c r="B41" s="5">
        <v>44663</v>
      </c>
      <c r="C41" s="5" t="s">
        <v>33</v>
      </c>
      <c r="D41" s="4" t="s">
        <v>22</v>
      </c>
      <c r="E41" s="6">
        <v>69.5</v>
      </c>
    </row>
    <row r="42" spans="1:5" x14ac:dyDescent="0.25">
      <c r="A42" s="4" t="s">
        <v>30</v>
      </c>
      <c r="B42" s="5">
        <v>44668</v>
      </c>
      <c r="C42" s="5" t="s">
        <v>11</v>
      </c>
      <c r="D42" s="4" t="s">
        <v>15</v>
      </c>
      <c r="E42" s="6">
        <v>177.5</v>
      </c>
    </row>
    <row r="43" spans="1:5" x14ac:dyDescent="0.25">
      <c r="A43" s="4" t="s">
        <v>30</v>
      </c>
      <c r="B43" s="5">
        <v>44672</v>
      </c>
      <c r="C43" s="5" t="s">
        <v>34</v>
      </c>
      <c r="D43" s="4" t="s">
        <v>7</v>
      </c>
      <c r="E43" s="6">
        <v>33.75</v>
      </c>
    </row>
    <row r="44" spans="1:5" x14ac:dyDescent="0.25">
      <c r="A44" s="4" t="s">
        <v>30</v>
      </c>
      <c r="B44" s="5">
        <v>44672</v>
      </c>
      <c r="C44" s="5" t="s">
        <v>13</v>
      </c>
      <c r="D44" s="4" t="s">
        <v>7</v>
      </c>
      <c r="E44" s="6">
        <v>40</v>
      </c>
    </row>
    <row r="45" spans="1:5" x14ac:dyDescent="0.25">
      <c r="A45" s="4" t="s">
        <v>30</v>
      </c>
      <c r="B45" s="5">
        <v>44673</v>
      </c>
      <c r="C45" s="5" t="s">
        <v>11</v>
      </c>
      <c r="D45" s="4" t="s">
        <v>10</v>
      </c>
      <c r="E45" s="6">
        <v>170.75</v>
      </c>
    </row>
    <row r="46" spans="1:5" x14ac:dyDescent="0.25">
      <c r="A46" s="4" t="s">
        <v>30</v>
      </c>
      <c r="B46" s="5">
        <v>44674</v>
      </c>
      <c r="C46" s="5" t="s">
        <v>13</v>
      </c>
      <c r="D46" s="4" t="s">
        <v>7</v>
      </c>
      <c r="E46" s="6">
        <v>64.5</v>
      </c>
    </row>
    <row r="47" spans="1:5" x14ac:dyDescent="0.25">
      <c r="A47" s="4" t="s">
        <v>30</v>
      </c>
      <c r="B47" s="5">
        <v>44675</v>
      </c>
      <c r="C47" s="5" t="s">
        <v>35</v>
      </c>
      <c r="D47" s="4" t="s">
        <v>7</v>
      </c>
      <c r="E47" s="6">
        <v>46</v>
      </c>
    </row>
    <row r="48" spans="1:5" x14ac:dyDescent="0.25">
      <c r="A48" s="4" t="s">
        <v>30</v>
      </c>
      <c r="B48" s="5">
        <v>44676</v>
      </c>
      <c r="C48" s="5" t="s">
        <v>36</v>
      </c>
      <c r="D48" s="4" t="s">
        <v>19</v>
      </c>
      <c r="E48" s="6">
        <v>24</v>
      </c>
    </row>
    <row r="49" spans="1:5" x14ac:dyDescent="0.25">
      <c r="A49" s="4" t="s">
        <v>37</v>
      </c>
      <c r="B49" s="5">
        <v>44683</v>
      </c>
      <c r="C49" s="5" t="s">
        <v>25</v>
      </c>
      <c r="D49" s="4" t="s">
        <v>7</v>
      </c>
      <c r="E49" s="6">
        <v>97.5</v>
      </c>
    </row>
    <row r="50" spans="1:5" x14ac:dyDescent="0.25">
      <c r="A50" s="4" t="s">
        <v>37</v>
      </c>
      <c r="B50" s="5">
        <v>44686</v>
      </c>
      <c r="C50" s="5" t="s">
        <v>31</v>
      </c>
      <c r="D50" s="4" t="s">
        <v>10</v>
      </c>
      <c r="E50" s="6">
        <v>200.5</v>
      </c>
    </row>
    <row r="51" spans="1:5" x14ac:dyDescent="0.25">
      <c r="A51" s="4" t="s">
        <v>37</v>
      </c>
      <c r="B51" s="5">
        <v>44686</v>
      </c>
      <c r="C51" s="5" t="s">
        <v>31</v>
      </c>
      <c r="D51" s="4" t="s">
        <v>10</v>
      </c>
      <c r="E51" s="6">
        <v>50.5</v>
      </c>
    </row>
    <row r="52" spans="1:5" x14ac:dyDescent="0.25">
      <c r="A52" s="4" t="s">
        <v>37</v>
      </c>
      <c r="B52" s="5">
        <v>44687</v>
      </c>
      <c r="C52" s="5" t="s">
        <v>38</v>
      </c>
      <c r="D52" s="4" t="s">
        <v>22</v>
      </c>
      <c r="E52" s="6">
        <v>51.5</v>
      </c>
    </row>
    <row r="53" spans="1:5" x14ac:dyDescent="0.25">
      <c r="A53" s="4" t="s">
        <v>37</v>
      </c>
      <c r="B53" s="5">
        <v>44689</v>
      </c>
      <c r="C53" s="5" t="s">
        <v>17</v>
      </c>
      <c r="D53" s="4" t="s">
        <v>15</v>
      </c>
      <c r="E53" s="6">
        <v>39.75</v>
      </c>
    </row>
    <row r="54" spans="1:5" x14ac:dyDescent="0.25">
      <c r="A54" s="4" t="s">
        <v>37</v>
      </c>
      <c r="B54" s="5">
        <v>44690</v>
      </c>
      <c r="C54" s="5" t="s">
        <v>21</v>
      </c>
      <c r="D54" s="4" t="s">
        <v>22</v>
      </c>
      <c r="E54" s="6">
        <v>37</v>
      </c>
    </row>
    <row r="55" spans="1:5" x14ac:dyDescent="0.25">
      <c r="A55" s="4" t="s">
        <v>37</v>
      </c>
      <c r="B55" s="5">
        <v>44690</v>
      </c>
      <c r="C55" s="5" t="s">
        <v>12</v>
      </c>
      <c r="D55" s="4" t="s">
        <v>7</v>
      </c>
      <c r="E55" s="6">
        <v>55.5</v>
      </c>
    </row>
    <row r="56" spans="1:5" x14ac:dyDescent="0.25">
      <c r="A56" s="4" t="s">
        <v>37</v>
      </c>
      <c r="B56" s="5">
        <v>44690</v>
      </c>
      <c r="C56" s="5" t="s">
        <v>17</v>
      </c>
      <c r="D56" s="4" t="s">
        <v>15</v>
      </c>
      <c r="E56" s="6">
        <v>141</v>
      </c>
    </row>
    <row r="57" spans="1:5" x14ac:dyDescent="0.25">
      <c r="A57" s="4" t="s">
        <v>37</v>
      </c>
      <c r="B57" s="5">
        <v>44690</v>
      </c>
      <c r="C57" s="5" t="s">
        <v>17</v>
      </c>
      <c r="D57" s="4" t="s">
        <v>15</v>
      </c>
      <c r="E57" s="6">
        <v>129</v>
      </c>
    </row>
    <row r="58" spans="1:5" x14ac:dyDescent="0.25">
      <c r="A58" s="4" t="s">
        <v>37</v>
      </c>
      <c r="B58" s="5">
        <v>44690</v>
      </c>
      <c r="C58" s="5" t="s">
        <v>38</v>
      </c>
      <c r="D58" s="4" t="s">
        <v>22</v>
      </c>
      <c r="E58" s="6">
        <v>82</v>
      </c>
    </row>
    <row r="59" spans="1:5" x14ac:dyDescent="0.25">
      <c r="A59" s="4" t="s">
        <v>37</v>
      </c>
      <c r="B59" s="5">
        <v>44690</v>
      </c>
      <c r="C59" s="5" t="s">
        <v>17</v>
      </c>
      <c r="D59" s="4" t="s">
        <v>15</v>
      </c>
      <c r="E59" s="6">
        <v>89</v>
      </c>
    </row>
    <row r="60" spans="1:5" x14ac:dyDescent="0.25">
      <c r="A60" s="4" t="s">
        <v>37</v>
      </c>
      <c r="B60" s="5">
        <v>44710</v>
      </c>
      <c r="C60" s="5" t="s">
        <v>14</v>
      </c>
      <c r="D60" s="4" t="s">
        <v>15</v>
      </c>
      <c r="E60" s="6">
        <v>126</v>
      </c>
    </row>
    <row r="61" spans="1:5" x14ac:dyDescent="0.25">
      <c r="A61" s="4" t="s">
        <v>37</v>
      </c>
      <c r="B61" s="5">
        <v>44710</v>
      </c>
      <c r="C61" s="5" t="s">
        <v>11</v>
      </c>
      <c r="D61" s="4" t="s">
        <v>10</v>
      </c>
      <c r="E61" s="6">
        <v>86</v>
      </c>
    </row>
    <row r="62" spans="1:5" x14ac:dyDescent="0.25">
      <c r="A62" s="4" t="s">
        <v>37</v>
      </c>
      <c r="B62" s="5">
        <v>44710</v>
      </c>
      <c r="C62" s="5" t="s">
        <v>11</v>
      </c>
      <c r="D62" s="4" t="s">
        <v>10</v>
      </c>
      <c r="E62" s="6">
        <v>77.5</v>
      </c>
    </row>
    <row r="63" spans="1:5" x14ac:dyDescent="0.25">
      <c r="A63" s="4" t="s">
        <v>37</v>
      </c>
      <c r="B63" s="5">
        <v>44711</v>
      </c>
      <c r="C63" s="5" t="s">
        <v>13</v>
      </c>
      <c r="D63" s="4" t="s">
        <v>7</v>
      </c>
      <c r="E63" s="6">
        <v>30.5</v>
      </c>
    </row>
    <row r="64" spans="1:5" x14ac:dyDescent="0.25">
      <c r="A64" s="4" t="s">
        <v>37</v>
      </c>
      <c r="B64" s="5">
        <v>44712</v>
      </c>
      <c r="C64" s="5" t="s">
        <v>21</v>
      </c>
      <c r="D64" s="4" t="s">
        <v>22</v>
      </c>
      <c r="E64" s="6">
        <v>127</v>
      </c>
    </row>
    <row r="65" spans="1:6" x14ac:dyDescent="0.25">
      <c r="A65" s="4" t="s">
        <v>39</v>
      </c>
      <c r="B65" s="5">
        <v>44714</v>
      </c>
      <c r="C65" s="5" t="s">
        <v>11</v>
      </c>
      <c r="D65" s="4" t="s">
        <v>10</v>
      </c>
      <c r="E65" s="6">
        <v>98</v>
      </c>
    </row>
    <row r="66" spans="1:6" x14ac:dyDescent="0.25">
      <c r="A66" s="4" t="s">
        <v>39</v>
      </c>
      <c r="B66" s="5">
        <v>44717</v>
      </c>
      <c r="C66" s="5" t="s">
        <v>9</v>
      </c>
      <c r="D66" s="4" t="s">
        <v>15</v>
      </c>
      <c r="E66" s="6">
        <v>84</v>
      </c>
    </row>
    <row r="67" spans="1:6" x14ac:dyDescent="0.25">
      <c r="A67" s="4" t="s">
        <v>39</v>
      </c>
      <c r="B67" s="5">
        <v>44725</v>
      </c>
      <c r="C67" s="5" t="s">
        <v>17</v>
      </c>
      <c r="D67" s="4" t="s">
        <v>15</v>
      </c>
      <c r="E67" s="6">
        <v>124</v>
      </c>
    </row>
    <row r="68" spans="1:6" x14ac:dyDescent="0.25">
      <c r="A68" s="4" t="s">
        <v>39</v>
      </c>
      <c r="B68" s="5">
        <v>44726</v>
      </c>
      <c r="C68" s="5" t="s">
        <v>40</v>
      </c>
      <c r="D68" s="4" t="s">
        <v>22</v>
      </c>
      <c r="E68" s="6">
        <v>165.5</v>
      </c>
    </row>
    <row r="69" spans="1:6" x14ac:dyDescent="0.25">
      <c r="A69" s="4" t="s">
        <v>39</v>
      </c>
      <c r="B69" s="5">
        <v>44734</v>
      </c>
      <c r="C69" s="5" t="s">
        <v>11</v>
      </c>
      <c r="D69" s="4" t="s">
        <v>10</v>
      </c>
      <c r="E69" s="6">
        <v>116.5</v>
      </c>
    </row>
    <row r="70" spans="1:6" x14ac:dyDescent="0.25">
      <c r="A70" s="4" t="s">
        <v>41</v>
      </c>
      <c r="B70" s="5">
        <v>44745</v>
      </c>
      <c r="C70" s="5" t="s">
        <v>21</v>
      </c>
      <c r="D70" s="4" t="s">
        <v>22</v>
      </c>
      <c r="E70" s="6">
        <v>136</v>
      </c>
    </row>
    <row r="71" spans="1:6" x14ac:dyDescent="0.25">
      <c r="A71" s="4" t="s">
        <v>41</v>
      </c>
      <c r="B71" s="5">
        <v>44750</v>
      </c>
      <c r="C71" s="5" t="s">
        <v>42</v>
      </c>
      <c r="D71" s="4" t="s">
        <v>19</v>
      </c>
      <c r="E71" s="6">
        <v>70</v>
      </c>
    </row>
    <row r="72" spans="1:6" x14ac:dyDescent="0.25">
      <c r="A72" s="4" t="s">
        <v>41</v>
      </c>
      <c r="B72" s="5">
        <v>44753</v>
      </c>
      <c r="C72" s="5" t="s">
        <v>20</v>
      </c>
      <c r="D72" s="4" t="s">
        <v>7</v>
      </c>
      <c r="E72" s="6">
        <v>111</v>
      </c>
    </row>
    <row r="73" spans="1:6" x14ac:dyDescent="0.25">
      <c r="A73" s="4" t="s">
        <v>41</v>
      </c>
      <c r="B73" s="5">
        <v>44762</v>
      </c>
      <c r="C73" s="5" t="s">
        <v>14</v>
      </c>
      <c r="D73" s="4" t="s">
        <v>15</v>
      </c>
      <c r="E73" s="6">
        <v>62</v>
      </c>
    </row>
    <row r="74" spans="1:6" x14ac:dyDescent="0.25">
      <c r="A74" s="4" t="s">
        <v>41</v>
      </c>
      <c r="B74" s="5">
        <v>44762</v>
      </c>
      <c r="C74" s="5" t="s">
        <v>27</v>
      </c>
      <c r="D74" s="4" t="s">
        <v>19</v>
      </c>
      <c r="E74" s="6">
        <v>116</v>
      </c>
    </row>
    <row r="75" spans="1:6" x14ac:dyDescent="0.25">
      <c r="A75" s="4" t="s">
        <v>43</v>
      </c>
      <c r="B75" s="5">
        <v>44805</v>
      </c>
      <c r="C75" s="5" t="s">
        <v>44</v>
      </c>
      <c r="D75" s="4" t="s">
        <v>15</v>
      </c>
      <c r="E75" s="6">
        <v>55</v>
      </c>
    </row>
    <row r="76" spans="1:6" x14ac:dyDescent="0.25">
      <c r="A76" s="4" t="s">
        <v>43</v>
      </c>
      <c r="B76" s="5">
        <v>44805</v>
      </c>
      <c r="C76" s="5" t="s">
        <v>17</v>
      </c>
      <c r="D76" s="4" t="s">
        <v>15</v>
      </c>
      <c r="E76" s="6">
        <v>60</v>
      </c>
    </row>
    <row r="77" spans="1:6" x14ac:dyDescent="0.25">
      <c r="A77" s="4" t="s">
        <v>43</v>
      </c>
      <c r="B77" s="5">
        <v>44805</v>
      </c>
      <c r="C77" s="5" t="s">
        <v>17</v>
      </c>
      <c r="D77" s="4" t="s">
        <v>15</v>
      </c>
      <c r="E77" s="6">
        <v>124.55</v>
      </c>
    </row>
    <row r="78" spans="1:6" x14ac:dyDescent="0.25">
      <c r="A78" s="4" t="s">
        <v>43</v>
      </c>
      <c r="B78" s="5">
        <v>44805</v>
      </c>
      <c r="C78" s="5" t="s">
        <v>13</v>
      </c>
      <c r="D78" s="4" t="s">
        <v>7</v>
      </c>
      <c r="E78" s="6">
        <v>111</v>
      </c>
      <c r="F78" s="6"/>
    </row>
    <row r="79" spans="1:6" x14ac:dyDescent="0.25">
      <c r="A79" s="4" t="s">
        <v>43</v>
      </c>
      <c r="B79" s="5">
        <v>44807</v>
      </c>
      <c r="C79" s="5" t="s">
        <v>31</v>
      </c>
      <c r="D79" s="4" t="s">
        <v>10</v>
      </c>
      <c r="E79" s="6">
        <v>41</v>
      </c>
    </row>
    <row r="80" spans="1:6" x14ac:dyDescent="0.25">
      <c r="A80" s="4" t="s">
        <v>43</v>
      </c>
      <c r="B80" s="5">
        <v>44808</v>
      </c>
      <c r="C80" s="5" t="s">
        <v>11</v>
      </c>
      <c r="D80" s="4" t="s">
        <v>10</v>
      </c>
      <c r="E80" s="6">
        <v>46</v>
      </c>
    </row>
    <row r="81" spans="1:5" x14ac:dyDescent="0.25">
      <c r="A81" s="4" t="s">
        <v>45</v>
      </c>
      <c r="B81" s="5">
        <v>44835</v>
      </c>
      <c r="C81" s="5" t="s">
        <v>11</v>
      </c>
      <c r="D81" s="4" t="s">
        <v>10</v>
      </c>
      <c r="E81" s="6">
        <v>46</v>
      </c>
    </row>
    <row r="82" spans="1:5" x14ac:dyDescent="0.25">
      <c r="A82" s="4" t="s">
        <v>45</v>
      </c>
      <c r="B82" s="5">
        <v>44838</v>
      </c>
      <c r="C82" s="5" t="s">
        <v>18</v>
      </c>
      <c r="D82" s="4" t="s">
        <v>19</v>
      </c>
      <c r="E82" s="6">
        <v>128</v>
      </c>
    </row>
    <row r="83" spans="1:5" x14ac:dyDescent="0.25">
      <c r="A83" s="4" t="s">
        <v>45</v>
      </c>
      <c r="B83" s="5">
        <v>44841</v>
      </c>
      <c r="C83" s="5" t="s">
        <v>18</v>
      </c>
      <c r="D83" s="4" t="s">
        <v>19</v>
      </c>
      <c r="E83" s="6">
        <v>68</v>
      </c>
    </row>
    <row r="84" spans="1:5" x14ac:dyDescent="0.25">
      <c r="A84" s="4" t="s">
        <v>45</v>
      </c>
      <c r="B84" s="5">
        <v>44842</v>
      </c>
      <c r="C84" s="5" t="s">
        <v>18</v>
      </c>
      <c r="D84" s="4" t="s">
        <v>19</v>
      </c>
      <c r="E84" s="6">
        <v>37.5</v>
      </c>
    </row>
    <row r="85" spans="1:5" x14ac:dyDescent="0.25">
      <c r="A85" s="4" t="s">
        <v>45</v>
      </c>
      <c r="B85" s="5">
        <v>44850</v>
      </c>
      <c r="C85" s="5" t="s">
        <v>29</v>
      </c>
      <c r="D85" s="4" t="s">
        <v>19</v>
      </c>
      <c r="E85" s="6">
        <v>72.45</v>
      </c>
    </row>
    <row r="86" spans="1:5" x14ac:dyDescent="0.25">
      <c r="A86" s="4" t="s">
        <v>45</v>
      </c>
      <c r="B86" s="5">
        <v>44850</v>
      </c>
      <c r="C86" s="5" t="s">
        <v>18</v>
      </c>
      <c r="D86" s="4" t="s">
        <v>19</v>
      </c>
      <c r="E86" s="6">
        <v>37.5</v>
      </c>
    </row>
    <row r="87" spans="1:5" x14ac:dyDescent="0.25">
      <c r="A87" s="4" t="s">
        <v>45</v>
      </c>
      <c r="B87" s="5">
        <v>44857</v>
      </c>
      <c r="C87" s="5" t="s">
        <v>9</v>
      </c>
      <c r="D87" s="4" t="s">
        <v>10</v>
      </c>
      <c r="E87" s="6">
        <v>63.5</v>
      </c>
    </row>
    <row r="88" spans="1:5" x14ac:dyDescent="0.25">
      <c r="A88" s="4" t="s">
        <v>45</v>
      </c>
      <c r="B88" s="5">
        <v>44859</v>
      </c>
      <c r="C88" s="5" t="s">
        <v>38</v>
      </c>
      <c r="D88" s="4" t="s">
        <v>22</v>
      </c>
      <c r="E88" s="6">
        <v>46</v>
      </c>
    </row>
    <row r="89" spans="1:5" x14ac:dyDescent="0.25">
      <c r="A89" s="4" t="s">
        <v>45</v>
      </c>
      <c r="B89" s="5">
        <v>44864</v>
      </c>
      <c r="C89" s="5" t="s">
        <v>36</v>
      </c>
      <c r="D89" s="4" t="s">
        <v>19</v>
      </c>
      <c r="E89" s="6">
        <v>64</v>
      </c>
    </row>
    <row r="90" spans="1:5" x14ac:dyDescent="0.25">
      <c r="A90" s="4" t="s">
        <v>46</v>
      </c>
      <c r="B90" s="5">
        <v>44866</v>
      </c>
      <c r="C90" s="5" t="s">
        <v>13</v>
      </c>
      <c r="D90" s="4" t="s">
        <v>7</v>
      </c>
      <c r="E90" s="6">
        <v>156</v>
      </c>
    </row>
    <row r="91" spans="1:5" x14ac:dyDescent="0.25">
      <c r="A91" s="4" t="s">
        <v>46</v>
      </c>
      <c r="B91" s="5">
        <v>44866</v>
      </c>
      <c r="C91" s="5" t="s">
        <v>20</v>
      </c>
      <c r="D91" s="4" t="s">
        <v>7</v>
      </c>
      <c r="E91" s="6">
        <v>67</v>
      </c>
    </row>
    <row r="92" spans="1:5" x14ac:dyDescent="0.25">
      <c r="A92" s="4" t="s">
        <v>46</v>
      </c>
      <c r="B92" s="5">
        <v>44872</v>
      </c>
      <c r="C92" s="5" t="s">
        <v>44</v>
      </c>
      <c r="D92" s="4" t="s">
        <v>10</v>
      </c>
      <c r="E92" s="6">
        <v>104.5</v>
      </c>
    </row>
    <row r="93" spans="1:5" x14ac:dyDescent="0.25">
      <c r="A93" s="4" t="s">
        <v>46</v>
      </c>
      <c r="B93" s="5">
        <v>44873</v>
      </c>
      <c r="C93" s="5" t="s">
        <v>35</v>
      </c>
      <c r="D93" s="4" t="s">
        <v>7</v>
      </c>
      <c r="E93" s="6">
        <v>50</v>
      </c>
    </row>
    <row r="94" spans="1:5" x14ac:dyDescent="0.25">
      <c r="A94" s="4" t="s">
        <v>46</v>
      </c>
      <c r="B94" s="5">
        <v>44873</v>
      </c>
      <c r="C94" s="5" t="s">
        <v>13</v>
      </c>
      <c r="D94" s="4" t="s">
        <v>7</v>
      </c>
      <c r="E94" s="6">
        <v>111</v>
      </c>
    </row>
    <row r="95" spans="1:5" x14ac:dyDescent="0.25">
      <c r="A95" s="4" t="s">
        <v>46</v>
      </c>
      <c r="B95" s="5">
        <v>44873</v>
      </c>
      <c r="C95" s="5" t="s">
        <v>21</v>
      </c>
      <c r="D95" s="4" t="s">
        <v>22</v>
      </c>
      <c r="E95" s="6">
        <v>73</v>
      </c>
    </row>
    <row r="96" spans="1:5" x14ac:dyDescent="0.25">
      <c r="A96" s="4" t="s">
        <v>46</v>
      </c>
      <c r="B96" s="5">
        <v>44879</v>
      </c>
      <c r="C96" s="5" t="s">
        <v>47</v>
      </c>
      <c r="D96" s="4" t="s">
        <v>15</v>
      </c>
      <c r="E96" s="6">
        <v>46</v>
      </c>
    </row>
    <row r="97" spans="1:5" x14ac:dyDescent="0.25">
      <c r="A97" s="4" t="s">
        <v>46</v>
      </c>
      <c r="B97" s="5">
        <v>44879</v>
      </c>
      <c r="C97" s="5" t="s">
        <v>21</v>
      </c>
      <c r="D97" s="4" t="s">
        <v>22</v>
      </c>
      <c r="E97" s="6">
        <v>50</v>
      </c>
    </row>
    <row r="98" spans="1:5" x14ac:dyDescent="0.25">
      <c r="A98" s="4" t="s">
        <v>46</v>
      </c>
      <c r="B98" s="5">
        <v>44879</v>
      </c>
      <c r="C98" s="5" t="s">
        <v>21</v>
      </c>
      <c r="D98" s="4" t="s">
        <v>22</v>
      </c>
      <c r="E98" s="6">
        <v>37.5</v>
      </c>
    </row>
    <row r="99" spans="1:5" x14ac:dyDescent="0.25">
      <c r="A99" s="4" t="s">
        <v>46</v>
      </c>
      <c r="B99" s="5">
        <v>44881</v>
      </c>
      <c r="C99" s="5" t="s">
        <v>18</v>
      </c>
      <c r="D99" s="4" t="s">
        <v>19</v>
      </c>
      <c r="E99" s="6">
        <v>145</v>
      </c>
    </row>
    <row r="100" spans="1:5" x14ac:dyDescent="0.25">
      <c r="A100" s="4" t="s">
        <v>46</v>
      </c>
      <c r="B100" s="5">
        <v>44881</v>
      </c>
      <c r="C100" s="5" t="s">
        <v>18</v>
      </c>
      <c r="D100" s="4" t="s">
        <v>19</v>
      </c>
      <c r="E100" s="6">
        <v>210</v>
      </c>
    </row>
    <row r="101" spans="1:5" x14ac:dyDescent="0.25">
      <c r="A101" s="4" t="s">
        <v>46</v>
      </c>
      <c r="B101" s="5">
        <v>44887</v>
      </c>
      <c r="C101" s="5" t="s">
        <v>11</v>
      </c>
      <c r="D101" s="4" t="s">
        <v>10</v>
      </c>
      <c r="E101" s="6">
        <v>120</v>
      </c>
    </row>
    <row r="102" spans="1:5" x14ac:dyDescent="0.25">
      <c r="A102" s="4" t="s">
        <v>46</v>
      </c>
      <c r="B102" s="5">
        <v>44890</v>
      </c>
      <c r="C102" s="5" t="s">
        <v>47</v>
      </c>
      <c r="D102" s="4" t="s">
        <v>15</v>
      </c>
      <c r="E102" s="6">
        <v>61.25</v>
      </c>
    </row>
    <row r="103" spans="1:5" x14ac:dyDescent="0.25">
      <c r="A103" s="4" t="s">
        <v>46</v>
      </c>
      <c r="B103" s="5">
        <v>44890</v>
      </c>
      <c r="C103" s="5" t="s">
        <v>48</v>
      </c>
      <c r="D103" s="4" t="s">
        <v>15</v>
      </c>
      <c r="E103" s="6">
        <v>137.75</v>
      </c>
    </row>
    <row r="104" spans="1:5" x14ac:dyDescent="0.25">
      <c r="A104" s="4" t="s">
        <v>46</v>
      </c>
      <c r="B104" s="5">
        <v>44893</v>
      </c>
      <c r="C104" s="5" t="s">
        <v>27</v>
      </c>
      <c r="D104" s="4" t="s">
        <v>19</v>
      </c>
      <c r="E104" s="6">
        <v>98.5</v>
      </c>
    </row>
    <row r="105" spans="1:5" x14ac:dyDescent="0.25">
      <c r="A105" s="4" t="s">
        <v>49</v>
      </c>
      <c r="B105" s="5">
        <v>44898</v>
      </c>
      <c r="C105" s="5" t="s">
        <v>42</v>
      </c>
      <c r="D105" s="4" t="s">
        <v>19</v>
      </c>
      <c r="E105" s="6">
        <v>85</v>
      </c>
    </row>
    <row r="106" spans="1:5" x14ac:dyDescent="0.25">
      <c r="A106" s="4" t="s">
        <v>49</v>
      </c>
      <c r="B106" s="5">
        <v>44898</v>
      </c>
      <c r="C106" s="5" t="s">
        <v>9</v>
      </c>
      <c r="D106" s="4" t="s">
        <v>10</v>
      </c>
      <c r="E106" s="6">
        <v>50</v>
      </c>
    </row>
    <row r="107" spans="1:5" x14ac:dyDescent="0.25">
      <c r="A107" s="4" t="s">
        <v>49</v>
      </c>
      <c r="B107" s="5">
        <v>44905</v>
      </c>
      <c r="C107" s="5" t="s">
        <v>29</v>
      </c>
      <c r="D107" s="4" t="s">
        <v>19</v>
      </c>
      <c r="E107" s="6">
        <v>69.75</v>
      </c>
    </row>
    <row r="108" spans="1:5" x14ac:dyDescent="0.25">
      <c r="A108" s="4" t="s">
        <v>49</v>
      </c>
      <c r="B108" s="5">
        <v>44906</v>
      </c>
      <c r="C108" s="5" t="s">
        <v>40</v>
      </c>
      <c r="D108" s="4" t="s">
        <v>22</v>
      </c>
      <c r="E108" s="6">
        <v>67.5</v>
      </c>
    </row>
    <row r="109" spans="1:5" x14ac:dyDescent="0.25">
      <c r="A109" s="4" t="s">
        <v>49</v>
      </c>
      <c r="B109" s="5">
        <v>44909</v>
      </c>
      <c r="C109" s="5" t="s">
        <v>33</v>
      </c>
      <c r="D109" s="4" t="s">
        <v>22</v>
      </c>
      <c r="E109" s="6">
        <v>151</v>
      </c>
    </row>
    <row r="110" spans="1:5" x14ac:dyDescent="0.25">
      <c r="A110" s="4" t="s">
        <v>49</v>
      </c>
      <c r="B110" s="5">
        <v>44910</v>
      </c>
      <c r="C110" s="5" t="s">
        <v>50</v>
      </c>
      <c r="D110" s="4" t="s">
        <v>7</v>
      </c>
      <c r="E110" s="6">
        <v>92</v>
      </c>
    </row>
    <row r="111" spans="1:5" x14ac:dyDescent="0.25">
      <c r="A111" s="4" t="s">
        <v>49</v>
      </c>
      <c r="B111" s="5">
        <v>44912</v>
      </c>
      <c r="C111" s="5" t="s">
        <v>12</v>
      </c>
      <c r="D111" s="4" t="s">
        <v>7</v>
      </c>
      <c r="E111" s="6">
        <v>58</v>
      </c>
    </row>
    <row r="112" spans="1:5" x14ac:dyDescent="0.25">
      <c r="A112" s="4" t="s">
        <v>49</v>
      </c>
      <c r="B112" s="5">
        <v>44912</v>
      </c>
      <c r="C112" s="5" t="s">
        <v>18</v>
      </c>
      <c r="D112" s="4" t="s">
        <v>19</v>
      </c>
      <c r="E112" s="6">
        <v>70</v>
      </c>
    </row>
    <row r="113" spans="1:5" x14ac:dyDescent="0.25">
      <c r="A113" s="4" t="s">
        <v>49</v>
      </c>
      <c r="B113" s="5">
        <v>44913</v>
      </c>
      <c r="C113" s="5" t="s">
        <v>18</v>
      </c>
      <c r="D113" s="4" t="s">
        <v>19</v>
      </c>
      <c r="E113" s="6">
        <v>118</v>
      </c>
    </row>
    <row r="114" spans="1:5" x14ac:dyDescent="0.25">
      <c r="A114" s="4" t="s">
        <v>49</v>
      </c>
      <c r="B114" s="5">
        <v>44915</v>
      </c>
      <c r="C114" s="5" t="s">
        <v>18</v>
      </c>
      <c r="D114" s="4" t="s">
        <v>19</v>
      </c>
      <c r="E114" s="6">
        <v>165.75</v>
      </c>
    </row>
    <row r="115" spans="1:5" x14ac:dyDescent="0.25">
      <c r="A115" s="4" t="s">
        <v>49</v>
      </c>
      <c r="B115" s="5">
        <v>44915</v>
      </c>
      <c r="C115" s="5" t="s">
        <v>20</v>
      </c>
      <c r="D115" s="4" t="s">
        <v>7</v>
      </c>
      <c r="E115" s="6">
        <v>500</v>
      </c>
    </row>
    <row r="116" spans="1:5" x14ac:dyDescent="0.25">
      <c r="A116" s="4" t="s">
        <v>49</v>
      </c>
      <c r="B116" s="5">
        <v>44917</v>
      </c>
      <c r="C116" s="5" t="s">
        <v>13</v>
      </c>
      <c r="D116" s="4" t="s">
        <v>7</v>
      </c>
      <c r="E116" s="6">
        <v>46</v>
      </c>
    </row>
    <row r="117" spans="1:5" x14ac:dyDescent="0.25">
      <c r="A117" s="4" t="s">
        <v>49</v>
      </c>
      <c r="B117" s="5">
        <v>44918</v>
      </c>
      <c r="C117" s="5" t="s">
        <v>13</v>
      </c>
      <c r="D117" s="4" t="s">
        <v>7</v>
      </c>
      <c r="E117" s="6">
        <v>101.5</v>
      </c>
    </row>
    <row r="118" spans="1:5" x14ac:dyDescent="0.25">
      <c r="A118" s="4" t="s">
        <v>49</v>
      </c>
      <c r="B118" s="5">
        <v>44922</v>
      </c>
      <c r="C118" s="5" t="s">
        <v>34</v>
      </c>
      <c r="D118" s="4" t="s">
        <v>7</v>
      </c>
      <c r="E118" s="6">
        <v>59</v>
      </c>
    </row>
    <row r="119" spans="1:5" x14ac:dyDescent="0.25">
      <c r="B119" s="5"/>
      <c r="C119" s="5"/>
      <c r="E119" s="6"/>
    </row>
    <row r="120" spans="1:5" x14ac:dyDescent="0.25">
      <c r="B120" s="5"/>
      <c r="C120" s="5"/>
      <c r="E120" s="6"/>
    </row>
    <row r="121" spans="1:5" x14ac:dyDescent="0.25">
      <c r="B121" s="5"/>
      <c r="C121" s="5"/>
      <c r="E121" s="6"/>
    </row>
    <row r="122" spans="1:5" x14ac:dyDescent="0.25">
      <c r="B122" s="5"/>
      <c r="C122" s="5"/>
      <c r="E122" s="6"/>
    </row>
    <row r="123" spans="1:5" x14ac:dyDescent="0.25">
      <c r="B123" s="5"/>
      <c r="C123" s="5"/>
      <c r="E123" s="6"/>
    </row>
    <row r="124" spans="1:5" x14ac:dyDescent="0.25">
      <c r="B124" s="5"/>
      <c r="C124" s="5"/>
      <c r="E124" s="6"/>
    </row>
    <row r="125" spans="1:5" x14ac:dyDescent="0.25">
      <c r="B125" s="5"/>
      <c r="C125" s="5"/>
      <c r="E125" s="6"/>
    </row>
    <row r="126" spans="1:5" x14ac:dyDescent="0.25">
      <c r="B126" s="5"/>
      <c r="C126" s="5"/>
      <c r="E126" s="6"/>
    </row>
    <row r="127" spans="1:5" x14ac:dyDescent="0.25">
      <c r="B127" s="5"/>
      <c r="C127" s="5"/>
      <c r="E127" s="6"/>
    </row>
    <row r="128" spans="1:5" x14ac:dyDescent="0.25">
      <c r="B128" s="5"/>
      <c r="C128" s="5"/>
      <c r="E128" s="6"/>
    </row>
    <row r="129" spans="2:5" x14ac:dyDescent="0.25">
      <c r="B129" s="5"/>
      <c r="C129" s="5"/>
      <c r="E129" s="6"/>
    </row>
    <row r="130" spans="2:5" x14ac:dyDescent="0.25">
      <c r="B130" s="5"/>
      <c r="C130" s="5"/>
      <c r="E130" s="6"/>
    </row>
    <row r="131" spans="2:5" x14ac:dyDescent="0.25">
      <c r="B131" s="5"/>
      <c r="C131" s="5"/>
      <c r="E131" s="6"/>
    </row>
    <row r="132" spans="2:5" x14ac:dyDescent="0.25">
      <c r="B132" s="5"/>
      <c r="C132" s="5"/>
      <c r="E132" s="6"/>
    </row>
    <row r="133" spans="2:5" x14ac:dyDescent="0.25">
      <c r="B133" s="5"/>
      <c r="C133" s="5"/>
      <c r="E133" s="6"/>
    </row>
    <row r="134" spans="2:5" x14ac:dyDescent="0.25">
      <c r="B134" s="5"/>
      <c r="C134" s="5"/>
      <c r="E134" s="6"/>
    </row>
    <row r="135" spans="2:5" x14ac:dyDescent="0.25">
      <c r="B135" s="5"/>
      <c r="C135" s="5"/>
      <c r="E135" s="6"/>
    </row>
    <row r="136" spans="2:5" x14ac:dyDescent="0.25">
      <c r="B136" s="5"/>
      <c r="C136" s="5"/>
      <c r="E136" s="6"/>
    </row>
    <row r="137" spans="2:5" x14ac:dyDescent="0.25">
      <c r="B137" s="5"/>
      <c r="C137" s="5"/>
      <c r="E137" s="6"/>
    </row>
    <row r="138" spans="2:5" x14ac:dyDescent="0.25">
      <c r="B138" s="5"/>
      <c r="C138" s="5"/>
      <c r="E138" s="6"/>
    </row>
    <row r="139" spans="2:5" x14ac:dyDescent="0.25">
      <c r="B139" s="5"/>
      <c r="C139" s="5"/>
      <c r="E139" s="6"/>
    </row>
    <row r="140" spans="2:5" x14ac:dyDescent="0.25">
      <c r="B140" s="5"/>
      <c r="C140" s="5"/>
      <c r="E140" s="6"/>
    </row>
    <row r="141" spans="2:5" x14ac:dyDescent="0.25">
      <c r="B141" s="5"/>
      <c r="C141" s="5"/>
      <c r="E141" s="6"/>
    </row>
    <row r="142" spans="2:5" x14ac:dyDescent="0.25">
      <c r="B142" s="5"/>
      <c r="C142" s="5"/>
      <c r="E142" s="6"/>
    </row>
    <row r="143" spans="2:5" x14ac:dyDescent="0.25">
      <c r="B143" s="5"/>
      <c r="C143" s="5"/>
      <c r="E143" s="6"/>
    </row>
    <row r="144" spans="2:5" x14ac:dyDescent="0.25">
      <c r="B144" s="5"/>
      <c r="C144" s="5"/>
      <c r="E144" s="6"/>
    </row>
    <row r="145" spans="2:5" x14ac:dyDescent="0.25">
      <c r="B145" s="5"/>
      <c r="C145" s="5"/>
      <c r="E145" s="6"/>
    </row>
    <row r="146" spans="2:5" x14ac:dyDescent="0.25">
      <c r="B146" s="5"/>
      <c r="C146" s="5"/>
      <c r="E146" s="6"/>
    </row>
    <row r="147" spans="2:5" x14ac:dyDescent="0.25">
      <c r="B147" s="5"/>
      <c r="C147" s="5"/>
      <c r="E147" s="6"/>
    </row>
    <row r="148" spans="2:5" x14ac:dyDescent="0.25">
      <c r="B148" s="5"/>
      <c r="C148" s="5"/>
      <c r="E148" s="6"/>
    </row>
    <row r="149" spans="2:5" x14ac:dyDescent="0.25">
      <c r="B149" s="5"/>
      <c r="C149" s="5"/>
      <c r="E149" s="6"/>
    </row>
    <row r="150" spans="2:5" x14ac:dyDescent="0.25">
      <c r="B150" s="5"/>
      <c r="C150" s="5"/>
      <c r="E150" s="6"/>
    </row>
    <row r="151" spans="2:5" x14ac:dyDescent="0.25">
      <c r="B151" s="5"/>
      <c r="C151" s="5"/>
      <c r="E151" s="6"/>
    </row>
    <row r="152" spans="2:5" x14ac:dyDescent="0.25">
      <c r="B152" s="5"/>
      <c r="C152" s="5"/>
      <c r="E152" s="6"/>
    </row>
    <row r="153" spans="2:5" x14ac:dyDescent="0.25">
      <c r="B153" s="5"/>
      <c r="C153" s="5"/>
      <c r="E153" s="6"/>
    </row>
    <row r="154" spans="2:5" x14ac:dyDescent="0.25">
      <c r="B154" s="5"/>
      <c r="C154" s="5"/>
      <c r="E154" s="6"/>
    </row>
    <row r="155" spans="2:5" x14ac:dyDescent="0.25">
      <c r="B155" s="5"/>
      <c r="C155" s="5"/>
      <c r="E155" s="6"/>
    </row>
    <row r="156" spans="2:5" x14ac:dyDescent="0.25">
      <c r="B156" s="5"/>
      <c r="C156" s="5"/>
      <c r="E156" s="6"/>
    </row>
    <row r="157" spans="2:5" x14ac:dyDescent="0.25">
      <c r="B157" s="5"/>
      <c r="C157" s="5"/>
      <c r="E157" s="6"/>
    </row>
    <row r="158" spans="2:5" x14ac:dyDescent="0.25">
      <c r="B158" s="5"/>
      <c r="C158" s="5"/>
      <c r="E158" s="6"/>
    </row>
    <row r="159" spans="2:5" x14ac:dyDescent="0.25">
      <c r="B159" s="5"/>
      <c r="C159" s="5"/>
      <c r="E159" s="6"/>
    </row>
    <row r="160" spans="2:5" x14ac:dyDescent="0.25">
      <c r="B160" s="5"/>
      <c r="C160" s="5"/>
      <c r="E160" s="6"/>
    </row>
    <row r="161" spans="2:5" x14ac:dyDescent="0.25">
      <c r="B161" s="5"/>
      <c r="C161" s="5"/>
      <c r="E161" s="6"/>
    </row>
    <row r="162" spans="2:5" x14ac:dyDescent="0.25">
      <c r="B162" s="5"/>
      <c r="C162" s="5"/>
      <c r="E162" s="6"/>
    </row>
    <row r="163" spans="2:5" x14ac:dyDescent="0.25">
      <c r="B163" s="5"/>
      <c r="C163" s="5"/>
      <c r="E163" s="6"/>
    </row>
    <row r="164" spans="2:5" x14ac:dyDescent="0.25">
      <c r="B164" s="5"/>
      <c r="C164" s="5"/>
      <c r="E164" s="6"/>
    </row>
    <row r="165" spans="2:5" x14ac:dyDescent="0.25">
      <c r="B165" s="5"/>
      <c r="C165" s="5"/>
      <c r="E165" s="6"/>
    </row>
    <row r="166" spans="2:5" x14ac:dyDescent="0.25">
      <c r="B166" s="5"/>
      <c r="C166" s="5"/>
      <c r="E166" s="6"/>
    </row>
    <row r="167" spans="2:5" x14ac:dyDescent="0.25">
      <c r="B167" s="5"/>
      <c r="C167" s="5"/>
      <c r="E167" s="6"/>
    </row>
    <row r="168" spans="2:5" x14ac:dyDescent="0.25">
      <c r="B168" s="5"/>
      <c r="C168" s="5"/>
      <c r="E168" s="6"/>
    </row>
    <row r="169" spans="2:5" x14ac:dyDescent="0.25">
      <c r="B169" s="5"/>
      <c r="C169" s="5"/>
      <c r="E169" s="6"/>
    </row>
    <row r="170" spans="2:5" x14ac:dyDescent="0.25">
      <c r="B170" s="5"/>
      <c r="C170" s="5"/>
      <c r="E170" s="6"/>
    </row>
    <row r="171" spans="2:5" x14ac:dyDescent="0.25">
      <c r="B171" s="5"/>
      <c r="C171" s="5"/>
      <c r="E171" s="6"/>
    </row>
    <row r="172" spans="2:5" x14ac:dyDescent="0.25">
      <c r="B172" s="5"/>
      <c r="C172" s="5"/>
      <c r="E172" s="6"/>
    </row>
    <row r="173" spans="2:5" x14ac:dyDescent="0.25">
      <c r="B173" s="5"/>
      <c r="C173" s="5"/>
      <c r="E173" s="6"/>
    </row>
    <row r="174" spans="2:5" x14ac:dyDescent="0.25">
      <c r="B174" s="5"/>
      <c r="C174" s="5"/>
      <c r="E174" s="6"/>
    </row>
    <row r="175" spans="2:5" x14ac:dyDescent="0.25">
      <c r="B175" s="5"/>
      <c r="C175" s="5"/>
      <c r="E175" s="6"/>
    </row>
    <row r="176" spans="2:5" x14ac:dyDescent="0.25">
      <c r="B176" s="5"/>
      <c r="C176" s="5"/>
      <c r="E176" s="6"/>
    </row>
    <row r="177" spans="2:5" x14ac:dyDescent="0.25">
      <c r="B177" s="5"/>
      <c r="C177" s="5"/>
      <c r="E177" s="6"/>
    </row>
    <row r="178" spans="2:5" x14ac:dyDescent="0.25">
      <c r="B178" s="5"/>
      <c r="C178" s="5"/>
      <c r="E178" s="6"/>
    </row>
    <row r="179" spans="2:5" x14ac:dyDescent="0.25">
      <c r="B179" s="5"/>
      <c r="C179" s="5"/>
      <c r="E179" s="6"/>
    </row>
    <row r="180" spans="2:5" x14ac:dyDescent="0.25">
      <c r="B180" s="5"/>
      <c r="C180" s="5"/>
      <c r="E180" s="6"/>
    </row>
    <row r="181" spans="2:5" x14ac:dyDescent="0.25">
      <c r="B181" s="5"/>
      <c r="C181" s="5"/>
      <c r="E181" s="6"/>
    </row>
    <row r="182" spans="2:5" x14ac:dyDescent="0.25">
      <c r="B182" s="5"/>
      <c r="C182" s="5"/>
      <c r="E182" s="6"/>
    </row>
    <row r="183" spans="2:5" x14ac:dyDescent="0.25">
      <c r="B183" s="5"/>
      <c r="C183" s="5"/>
      <c r="E183" s="6"/>
    </row>
    <row r="184" spans="2:5" x14ac:dyDescent="0.25">
      <c r="B184" s="5"/>
      <c r="C184" s="5"/>
      <c r="E184" s="6"/>
    </row>
    <row r="185" spans="2:5" x14ac:dyDescent="0.25">
      <c r="B185" s="5"/>
      <c r="C185" s="5"/>
      <c r="E185" s="6"/>
    </row>
    <row r="186" spans="2:5" x14ac:dyDescent="0.25">
      <c r="B186" s="5"/>
      <c r="C186" s="5"/>
      <c r="E186" s="6"/>
    </row>
    <row r="187" spans="2:5" x14ac:dyDescent="0.25">
      <c r="B187" s="5"/>
      <c r="C187" s="5"/>
      <c r="E187" s="6"/>
    </row>
    <row r="188" spans="2:5" x14ac:dyDescent="0.25">
      <c r="B188" s="5"/>
      <c r="C188" s="5"/>
      <c r="E188" s="6"/>
    </row>
    <row r="189" spans="2:5" x14ac:dyDescent="0.25">
      <c r="B189" s="5"/>
      <c r="C189" s="5"/>
      <c r="E189" s="6"/>
    </row>
    <row r="190" spans="2:5" x14ac:dyDescent="0.25">
      <c r="B190" s="5"/>
      <c r="C190" s="5"/>
      <c r="E190" s="6"/>
    </row>
    <row r="191" spans="2:5" x14ac:dyDescent="0.25">
      <c r="B191" s="5"/>
      <c r="C191" s="5"/>
      <c r="E191" s="6"/>
    </row>
    <row r="192" spans="2:5" x14ac:dyDescent="0.25">
      <c r="B192" s="5"/>
      <c r="C192" s="5"/>
      <c r="E192" s="6"/>
    </row>
    <row r="193" spans="2:5" x14ac:dyDescent="0.25">
      <c r="B193" s="5"/>
      <c r="C193" s="5"/>
      <c r="E193" s="6"/>
    </row>
    <row r="194" spans="2:5" x14ac:dyDescent="0.25">
      <c r="B194" s="5"/>
      <c r="C194" s="5"/>
      <c r="E194" s="6"/>
    </row>
    <row r="195" spans="2:5" x14ac:dyDescent="0.25">
      <c r="B195" s="5"/>
      <c r="C195" s="5"/>
      <c r="E195" s="6"/>
    </row>
    <row r="196" spans="2:5" x14ac:dyDescent="0.25">
      <c r="B196" s="5"/>
      <c r="C196" s="5"/>
      <c r="E196" s="6"/>
    </row>
    <row r="197" spans="2:5" x14ac:dyDescent="0.25">
      <c r="B197" s="5"/>
      <c r="C197" s="5"/>
      <c r="E197" s="6"/>
    </row>
    <row r="198" spans="2:5" x14ac:dyDescent="0.25">
      <c r="B198" s="5"/>
      <c r="C198" s="5"/>
      <c r="E198" s="6"/>
    </row>
    <row r="199" spans="2:5" x14ac:dyDescent="0.25">
      <c r="B199" s="5"/>
      <c r="C199" s="5"/>
      <c r="E199" s="6"/>
    </row>
    <row r="200" spans="2:5" x14ac:dyDescent="0.25">
      <c r="B200" s="5"/>
      <c r="C200" s="5"/>
      <c r="E200" s="6"/>
    </row>
    <row r="201" spans="2:5" x14ac:dyDescent="0.25">
      <c r="B201" s="5"/>
      <c r="C201" s="5"/>
      <c r="E201" s="6"/>
    </row>
    <row r="202" spans="2:5" x14ac:dyDescent="0.25">
      <c r="B202" s="5"/>
      <c r="C202" s="5"/>
      <c r="E202" s="6"/>
    </row>
    <row r="203" spans="2:5" x14ac:dyDescent="0.25">
      <c r="B203" s="5"/>
      <c r="C203" s="5"/>
      <c r="E203" s="6"/>
    </row>
    <row r="204" spans="2:5" x14ac:dyDescent="0.25">
      <c r="B204" s="5"/>
      <c r="C204" s="5"/>
      <c r="E204" s="6"/>
    </row>
    <row r="205" spans="2:5" x14ac:dyDescent="0.25">
      <c r="B205" s="5"/>
      <c r="C205" s="5"/>
      <c r="E205" s="6"/>
    </row>
    <row r="206" spans="2:5" x14ac:dyDescent="0.25">
      <c r="B206" s="5"/>
      <c r="C206" s="5"/>
      <c r="E206" s="6"/>
    </row>
    <row r="207" spans="2:5" x14ac:dyDescent="0.25">
      <c r="B207" s="5"/>
      <c r="C207" s="5"/>
      <c r="E207" s="6"/>
    </row>
    <row r="208" spans="2:5" x14ac:dyDescent="0.25">
      <c r="B208" s="5"/>
      <c r="C208" s="5"/>
      <c r="E208" s="6"/>
    </row>
    <row r="209" spans="2:5" x14ac:dyDescent="0.25">
      <c r="B209" s="5"/>
      <c r="C209" s="5"/>
      <c r="E209" s="6"/>
    </row>
    <row r="210" spans="2:5" x14ac:dyDescent="0.25">
      <c r="B210" s="5"/>
      <c r="C210" s="5"/>
      <c r="E210" s="6"/>
    </row>
    <row r="211" spans="2:5" x14ac:dyDescent="0.25">
      <c r="B211" s="5"/>
      <c r="C211" s="5"/>
      <c r="E211" s="6"/>
    </row>
    <row r="212" spans="2:5" x14ac:dyDescent="0.25">
      <c r="B212" s="5"/>
      <c r="C212" s="5"/>
      <c r="E212" s="6"/>
    </row>
    <row r="213" spans="2:5" x14ac:dyDescent="0.25">
      <c r="B213" s="5"/>
      <c r="C213" s="5"/>
      <c r="E213" s="6"/>
    </row>
    <row r="214" spans="2:5" x14ac:dyDescent="0.25">
      <c r="B214" s="5"/>
      <c r="C214" s="5"/>
      <c r="E214" s="6"/>
    </row>
    <row r="215" spans="2:5" x14ac:dyDescent="0.25">
      <c r="B215" s="5"/>
      <c r="C215" s="5"/>
      <c r="E215" s="6"/>
    </row>
    <row r="216" spans="2:5" x14ac:dyDescent="0.25">
      <c r="B216" s="5"/>
      <c r="C216" s="5"/>
      <c r="E216" s="6"/>
    </row>
    <row r="217" spans="2:5" x14ac:dyDescent="0.25">
      <c r="B217" s="5"/>
      <c r="C217" s="5"/>
      <c r="E217" s="6"/>
    </row>
    <row r="218" spans="2:5" x14ac:dyDescent="0.25">
      <c r="B218" s="5"/>
      <c r="C218" s="5"/>
      <c r="E218" s="6"/>
    </row>
    <row r="219" spans="2:5" x14ac:dyDescent="0.25">
      <c r="B219" s="5"/>
      <c r="C219" s="5"/>
      <c r="E219" s="6"/>
    </row>
    <row r="220" spans="2:5" x14ac:dyDescent="0.25">
      <c r="B220" s="5"/>
      <c r="C220" s="5"/>
      <c r="E220" s="6"/>
    </row>
    <row r="221" spans="2:5" x14ac:dyDescent="0.25">
      <c r="B221" s="5"/>
      <c r="C221" s="5"/>
      <c r="E221" s="6"/>
    </row>
    <row r="222" spans="2:5" x14ac:dyDescent="0.25">
      <c r="B222" s="5"/>
      <c r="C222" s="5"/>
      <c r="E222" s="6"/>
    </row>
    <row r="223" spans="2:5" x14ac:dyDescent="0.25">
      <c r="B223" s="5"/>
      <c r="C223" s="5"/>
      <c r="E223" s="6"/>
    </row>
    <row r="224" spans="2:5" x14ac:dyDescent="0.25">
      <c r="B224" s="5"/>
      <c r="C224" s="5"/>
      <c r="E224" s="6"/>
    </row>
    <row r="225" spans="2:5" x14ac:dyDescent="0.25">
      <c r="B225" s="5"/>
      <c r="C225" s="5"/>
      <c r="E225" s="6"/>
    </row>
    <row r="226" spans="2:5" x14ac:dyDescent="0.25">
      <c r="B226" s="5"/>
      <c r="C226" s="5"/>
      <c r="E226" s="6"/>
    </row>
    <row r="227" spans="2:5" x14ac:dyDescent="0.25">
      <c r="B227" s="5"/>
      <c r="C227" s="5"/>
      <c r="E227" s="6"/>
    </row>
    <row r="228" spans="2:5" x14ac:dyDescent="0.25">
      <c r="B228" s="5"/>
      <c r="C228" s="5"/>
      <c r="E228" s="6"/>
    </row>
    <row r="229" spans="2:5" x14ac:dyDescent="0.25">
      <c r="B229" s="5"/>
      <c r="C229" s="5"/>
      <c r="E229" s="6"/>
    </row>
    <row r="230" spans="2:5" x14ac:dyDescent="0.25">
      <c r="B230" s="5"/>
      <c r="C230" s="5"/>
      <c r="E230" s="6"/>
    </row>
    <row r="231" spans="2:5" x14ac:dyDescent="0.25">
      <c r="B231" s="5"/>
      <c r="C231" s="5"/>
      <c r="E231" s="6"/>
    </row>
    <row r="232" spans="2:5" x14ac:dyDescent="0.25">
      <c r="B232" s="5"/>
      <c r="C232" s="5"/>
      <c r="E232" s="6"/>
    </row>
    <row r="233" spans="2:5" x14ac:dyDescent="0.25">
      <c r="B233" s="5"/>
      <c r="C233" s="5"/>
      <c r="E233" s="6"/>
    </row>
    <row r="234" spans="2:5" x14ac:dyDescent="0.25">
      <c r="B234" s="5"/>
      <c r="C234" s="5"/>
      <c r="E234" s="6"/>
    </row>
    <row r="235" spans="2:5" x14ac:dyDescent="0.25">
      <c r="B235" s="5"/>
      <c r="C235" s="5"/>
      <c r="E235" s="6"/>
    </row>
    <row r="236" spans="2:5" x14ac:dyDescent="0.25">
      <c r="B236" s="5"/>
      <c r="C236" s="5"/>
      <c r="E236" s="6"/>
    </row>
    <row r="237" spans="2:5" x14ac:dyDescent="0.25">
      <c r="B237" s="5"/>
      <c r="C237" s="5"/>
      <c r="E237" s="6"/>
    </row>
    <row r="238" spans="2:5" x14ac:dyDescent="0.25">
      <c r="B238" s="5"/>
      <c r="C238" s="5"/>
      <c r="E238" s="6"/>
    </row>
    <row r="239" spans="2:5" x14ac:dyDescent="0.25">
      <c r="B239" s="5"/>
      <c r="C239" s="5"/>
      <c r="E239" s="6"/>
    </row>
    <row r="240" spans="2:5" x14ac:dyDescent="0.25">
      <c r="B240" s="5"/>
      <c r="C240" s="5"/>
      <c r="E240" s="6"/>
    </row>
    <row r="241" spans="2:5" x14ac:dyDescent="0.25">
      <c r="B241" s="5"/>
      <c r="C241" s="5"/>
      <c r="E241" s="6"/>
    </row>
    <row r="242" spans="2:5" x14ac:dyDescent="0.25">
      <c r="B242" s="5"/>
      <c r="C242" s="5"/>
      <c r="E242" s="6"/>
    </row>
    <row r="243" spans="2:5" x14ac:dyDescent="0.25">
      <c r="B243" s="5"/>
      <c r="C243" s="5"/>
      <c r="E243" s="6"/>
    </row>
    <row r="244" spans="2:5" x14ac:dyDescent="0.25">
      <c r="B244" s="5"/>
      <c r="C244" s="5"/>
      <c r="E244" s="6"/>
    </row>
    <row r="245" spans="2:5" x14ac:dyDescent="0.25">
      <c r="B245" s="5"/>
      <c r="C245" s="5"/>
      <c r="E245" s="6"/>
    </row>
    <row r="246" spans="2:5" x14ac:dyDescent="0.25">
      <c r="B246" s="5"/>
      <c r="C246" s="5"/>
      <c r="E246" s="6"/>
    </row>
    <row r="247" spans="2:5" x14ac:dyDescent="0.25">
      <c r="B247" s="5"/>
      <c r="C247" s="5"/>
      <c r="E247" s="6"/>
    </row>
    <row r="248" spans="2:5" x14ac:dyDescent="0.25">
      <c r="B248" s="5"/>
      <c r="C248" s="5"/>
      <c r="E248" s="6"/>
    </row>
    <row r="249" spans="2:5" x14ac:dyDescent="0.25">
      <c r="B249" s="5"/>
      <c r="C249" s="5"/>
      <c r="E249" s="6"/>
    </row>
    <row r="250" spans="2:5" x14ac:dyDescent="0.25">
      <c r="B250" s="5"/>
      <c r="C250" s="5"/>
      <c r="E250" s="6"/>
    </row>
    <row r="251" spans="2:5" x14ac:dyDescent="0.25">
      <c r="B251" s="5"/>
      <c r="C251" s="5"/>
      <c r="E251" s="6"/>
    </row>
    <row r="252" spans="2:5" x14ac:dyDescent="0.25">
      <c r="B252" s="5"/>
      <c r="C252" s="5"/>
      <c r="E252" s="6"/>
    </row>
    <row r="253" spans="2:5" x14ac:dyDescent="0.25">
      <c r="B253" s="5"/>
      <c r="C253" s="5"/>
      <c r="E253" s="6"/>
    </row>
    <row r="254" spans="2:5" x14ac:dyDescent="0.25">
      <c r="B254" s="5"/>
      <c r="C254" s="5"/>
      <c r="E254" s="6"/>
    </row>
    <row r="255" spans="2:5" x14ac:dyDescent="0.25">
      <c r="B255" s="5"/>
      <c r="C255" s="5"/>
      <c r="E255" s="6"/>
    </row>
    <row r="256" spans="2:5" x14ac:dyDescent="0.25">
      <c r="B256" s="5"/>
      <c r="C256" s="5"/>
      <c r="E256" s="6"/>
    </row>
    <row r="257" spans="2:5" x14ac:dyDescent="0.25">
      <c r="B257" s="5"/>
      <c r="C257" s="5"/>
      <c r="E257" s="6"/>
    </row>
    <row r="258" spans="2:5" x14ac:dyDescent="0.25">
      <c r="B258" s="5"/>
      <c r="C258" s="5"/>
      <c r="E258" s="6"/>
    </row>
    <row r="259" spans="2:5" x14ac:dyDescent="0.25">
      <c r="B259" s="5"/>
      <c r="C259" s="5"/>
      <c r="E259" s="6"/>
    </row>
    <row r="260" spans="2:5" x14ac:dyDescent="0.25">
      <c r="B260" s="5"/>
      <c r="C260" s="5"/>
      <c r="E260" s="6"/>
    </row>
    <row r="261" spans="2:5" x14ac:dyDescent="0.25">
      <c r="B261" s="5"/>
      <c r="C261" s="5"/>
      <c r="E261" s="6"/>
    </row>
    <row r="262" spans="2:5" x14ac:dyDescent="0.25">
      <c r="B262" s="5"/>
      <c r="C262" s="5"/>
      <c r="E262" s="6"/>
    </row>
    <row r="263" spans="2:5" x14ac:dyDescent="0.25">
      <c r="B263" s="5"/>
      <c r="C263" s="5"/>
      <c r="E263" s="6"/>
    </row>
    <row r="264" spans="2:5" x14ac:dyDescent="0.25">
      <c r="B264" s="5"/>
      <c r="C264" s="5"/>
      <c r="E264" s="6"/>
    </row>
    <row r="265" spans="2:5" x14ac:dyDescent="0.25">
      <c r="B265" s="5"/>
      <c r="C265" s="5"/>
      <c r="E265" s="6"/>
    </row>
    <row r="266" spans="2:5" x14ac:dyDescent="0.25">
      <c r="B266" s="5"/>
      <c r="C266" s="5"/>
      <c r="E266" s="6"/>
    </row>
    <row r="267" spans="2:5" x14ac:dyDescent="0.25">
      <c r="B267" s="5"/>
      <c r="C267" s="5"/>
      <c r="E267" s="6"/>
    </row>
    <row r="268" spans="2:5" x14ac:dyDescent="0.25">
      <c r="B268" s="5"/>
      <c r="C268" s="5"/>
      <c r="E268" s="6"/>
    </row>
    <row r="269" spans="2:5" x14ac:dyDescent="0.25">
      <c r="B269" s="5"/>
      <c r="C269" s="5"/>
      <c r="E269" s="6"/>
    </row>
    <row r="270" spans="2:5" x14ac:dyDescent="0.25">
      <c r="B270" s="5"/>
      <c r="C270" s="5"/>
      <c r="E270" s="6"/>
    </row>
    <row r="271" spans="2:5" x14ac:dyDescent="0.25">
      <c r="B271" s="5"/>
      <c r="C271" s="5"/>
      <c r="E271" s="6"/>
    </row>
    <row r="272" spans="2:5" x14ac:dyDescent="0.25">
      <c r="B272" s="5"/>
      <c r="C272" s="5"/>
      <c r="E272" s="6"/>
    </row>
    <row r="273" spans="2:5" x14ac:dyDescent="0.25">
      <c r="B273" s="5"/>
      <c r="C273" s="5"/>
      <c r="E273" s="6"/>
    </row>
    <row r="274" spans="2:5" x14ac:dyDescent="0.25">
      <c r="B274" s="5"/>
      <c r="C274" s="5"/>
      <c r="E274" s="6"/>
    </row>
    <row r="275" spans="2:5" x14ac:dyDescent="0.25">
      <c r="B275" s="5"/>
      <c r="C275" s="5"/>
      <c r="E275" s="6"/>
    </row>
    <row r="276" spans="2:5" x14ac:dyDescent="0.25">
      <c r="B276" s="5"/>
      <c r="C276" s="5"/>
      <c r="E276" s="6"/>
    </row>
    <row r="277" spans="2:5" x14ac:dyDescent="0.25">
      <c r="B277" s="5"/>
      <c r="C277" s="5"/>
      <c r="E277" s="6"/>
    </row>
    <row r="278" spans="2:5" x14ac:dyDescent="0.25">
      <c r="B278" s="5"/>
      <c r="C278" s="5"/>
      <c r="E278" s="6"/>
    </row>
    <row r="279" spans="2:5" x14ac:dyDescent="0.25">
      <c r="B279" s="5"/>
      <c r="C279" s="5"/>
      <c r="E279" s="6"/>
    </row>
    <row r="280" spans="2:5" x14ac:dyDescent="0.25">
      <c r="B280" s="5"/>
      <c r="C280" s="5"/>
      <c r="E280" s="6"/>
    </row>
    <row r="281" spans="2:5" x14ac:dyDescent="0.25">
      <c r="B281" s="5"/>
      <c r="C281" s="5"/>
      <c r="E281" s="6"/>
    </row>
    <row r="282" spans="2:5" x14ac:dyDescent="0.25">
      <c r="B282" s="5"/>
      <c r="C282" s="5"/>
      <c r="E282" s="6"/>
    </row>
    <row r="283" spans="2:5" x14ac:dyDescent="0.25">
      <c r="B283" s="5"/>
      <c r="C283" s="5"/>
      <c r="E283" s="6"/>
    </row>
    <row r="284" spans="2:5" x14ac:dyDescent="0.25">
      <c r="B284" s="5"/>
      <c r="C284" s="5"/>
      <c r="E284" s="6"/>
    </row>
    <row r="285" spans="2:5" x14ac:dyDescent="0.25">
      <c r="B285" s="5"/>
      <c r="C285" s="5"/>
      <c r="E285" s="6"/>
    </row>
    <row r="286" spans="2:5" x14ac:dyDescent="0.25">
      <c r="B286" s="5"/>
      <c r="C286" s="5"/>
      <c r="E286" s="6"/>
    </row>
    <row r="287" spans="2:5" x14ac:dyDescent="0.25">
      <c r="B287" s="5"/>
      <c r="C287" s="5"/>
      <c r="E287" s="6"/>
    </row>
    <row r="288" spans="2:5" x14ac:dyDescent="0.25">
      <c r="B288" s="5"/>
      <c r="C288" s="5"/>
      <c r="E288" s="6"/>
    </row>
    <row r="289" spans="2:5" x14ac:dyDescent="0.25">
      <c r="B289" s="5"/>
      <c r="C289" s="5"/>
      <c r="E289" s="6"/>
    </row>
    <row r="290" spans="2:5" x14ac:dyDescent="0.25">
      <c r="B290" s="5"/>
      <c r="C290" s="5"/>
      <c r="E290" s="6"/>
    </row>
    <row r="291" spans="2:5" x14ac:dyDescent="0.25">
      <c r="B291" s="5"/>
      <c r="C291" s="5"/>
      <c r="E291" s="6"/>
    </row>
    <row r="292" spans="2:5" x14ac:dyDescent="0.25">
      <c r="B292" s="5"/>
      <c r="C292" s="5"/>
      <c r="E292" s="6"/>
    </row>
    <row r="293" spans="2:5" x14ac:dyDescent="0.25">
      <c r="B293" s="5"/>
      <c r="C293" s="5"/>
      <c r="E293" s="6"/>
    </row>
    <row r="294" spans="2:5" x14ac:dyDescent="0.25">
      <c r="B294" s="5"/>
      <c r="C294" s="5"/>
      <c r="E294" s="6"/>
    </row>
    <row r="295" spans="2:5" x14ac:dyDescent="0.25">
      <c r="B295" s="5"/>
      <c r="C295" s="5"/>
      <c r="E295" s="6"/>
    </row>
    <row r="296" spans="2:5" x14ac:dyDescent="0.25">
      <c r="B296" s="5"/>
      <c r="C296" s="5"/>
      <c r="E296" s="6"/>
    </row>
    <row r="297" spans="2:5" x14ac:dyDescent="0.25">
      <c r="B297" s="5"/>
      <c r="C297" s="5"/>
      <c r="E297" s="6"/>
    </row>
    <row r="298" spans="2:5" x14ac:dyDescent="0.25">
      <c r="B298" s="5"/>
      <c r="C298" s="5"/>
      <c r="E298" s="6"/>
    </row>
    <row r="299" spans="2:5" x14ac:dyDescent="0.25">
      <c r="B299" s="5"/>
      <c r="C299" s="5"/>
      <c r="E299" s="6"/>
    </row>
    <row r="300" spans="2:5" x14ac:dyDescent="0.25">
      <c r="B300" s="5"/>
      <c r="C300" s="5"/>
      <c r="E300" s="6"/>
    </row>
    <row r="301" spans="2:5" x14ac:dyDescent="0.25">
      <c r="B301" s="5"/>
      <c r="C301" s="5"/>
      <c r="E301" s="6"/>
    </row>
    <row r="302" spans="2:5" x14ac:dyDescent="0.25">
      <c r="B302" s="5"/>
      <c r="C302" s="5"/>
      <c r="E302" s="6"/>
    </row>
    <row r="303" spans="2:5" x14ac:dyDescent="0.25">
      <c r="B303" s="5"/>
      <c r="C303" s="5"/>
      <c r="E303" s="6"/>
    </row>
    <row r="304" spans="2:5" x14ac:dyDescent="0.25">
      <c r="B304" s="5"/>
      <c r="C304" s="5"/>
      <c r="E304" s="6"/>
    </row>
    <row r="305" spans="2:5" x14ac:dyDescent="0.25">
      <c r="B305" s="5"/>
      <c r="C305" s="5"/>
      <c r="E305" s="6"/>
    </row>
    <row r="306" spans="2:5" x14ac:dyDescent="0.25">
      <c r="B306" s="5"/>
      <c r="C306" s="5"/>
      <c r="E306" s="6"/>
    </row>
    <row r="307" spans="2:5" x14ac:dyDescent="0.25">
      <c r="B307" s="5"/>
      <c r="C307" s="5"/>
      <c r="E307" s="6"/>
    </row>
    <row r="308" spans="2:5" x14ac:dyDescent="0.25">
      <c r="B308" s="5"/>
      <c r="C308" s="5"/>
      <c r="E308" s="6"/>
    </row>
    <row r="309" spans="2:5" x14ac:dyDescent="0.25">
      <c r="B309" s="5"/>
      <c r="C309" s="5"/>
      <c r="E309" s="6"/>
    </row>
    <row r="310" spans="2:5" x14ac:dyDescent="0.25">
      <c r="B310" s="5"/>
      <c r="C310" s="5"/>
      <c r="E310" s="6"/>
    </row>
    <row r="311" spans="2:5" x14ac:dyDescent="0.25">
      <c r="B311" s="5"/>
      <c r="C311" s="5"/>
      <c r="E311" s="6"/>
    </row>
    <row r="312" spans="2:5" x14ac:dyDescent="0.25">
      <c r="B312" s="5"/>
      <c r="C312" s="5"/>
      <c r="E312" s="6"/>
    </row>
    <row r="313" spans="2:5" x14ac:dyDescent="0.25">
      <c r="B313" s="5"/>
      <c r="C313" s="5"/>
      <c r="E313" s="6"/>
    </row>
    <row r="314" spans="2:5" x14ac:dyDescent="0.25">
      <c r="B314" s="5"/>
      <c r="C314" s="5"/>
      <c r="E314" s="6"/>
    </row>
    <row r="315" spans="2:5" x14ac:dyDescent="0.25">
      <c r="B315" s="5"/>
      <c r="C315" s="5"/>
      <c r="E315" s="6"/>
    </row>
    <row r="316" spans="2:5" x14ac:dyDescent="0.25">
      <c r="B316" s="5"/>
      <c r="C316" s="5"/>
      <c r="E316" s="6"/>
    </row>
    <row r="317" spans="2:5" x14ac:dyDescent="0.25">
      <c r="B317" s="5"/>
      <c r="C317" s="5"/>
      <c r="E317" s="6"/>
    </row>
    <row r="318" spans="2:5" x14ac:dyDescent="0.25">
      <c r="B318" s="5"/>
      <c r="C318" s="5"/>
      <c r="E318" s="6"/>
    </row>
    <row r="319" spans="2:5" x14ac:dyDescent="0.25">
      <c r="B319" s="5"/>
      <c r="C319" s="5"/>
      <c r="E319" s="6"/>
    </row>
    <row r="320" spans="2:5" x14ac:dyDescent="0.25">
      <c r="B320" s="5"/>
      <c r="C320" s="5"/>
      <c r="E320" s="6"/>
    </row>
    <row r="321" spans="2:5" x14ac:dyDescent="0.25">
      <c r="B321" s="5"/>
      <c r="C321" s="5"/>
      <c r="E321" s="6"/>
    </row>
    <row r="322" spans="2:5" x14ac:dyDescent="0.25">
      <c r="B322" s="5"/>
      <c r="C322" s="5"/>
      <c r="E322" s="6"/>
    </row>
    <row r="323" spans="2:5" x14ac:dyDescent="0.25">
      <c r="B323" s="5"/>
      <c r="C323" s="5"/>
      <c r="E323" s="6"/>
    </row>
    <row r="324" spans="2:5" x14ac:dyDescent="0.25">
      <c r="B324" s="5"/>
      <c r="C324" s="5"/>
      <c r="E324" s="6"/>
    </row>
    <row r="325" spans="2:5" x14ac:dyDescent="0.25">
      <c r="B325" s="5"/>
      <c r="C325" s="5"/>
      <c r="E325" s="6"/>
    </row>
    <row r="326" spans="2:5" x14ac:dyDescent="0.25">
      <c r="B326" s="5"/>
      <c r="C326" s="5"/>
      <c r="E326" s="6"/>
    </row>
    <row r="327" spans="2:5" x14ac:dyDescent="0.25">
      <c r="B327" s="5"/>
      <c r="C327" s="5"/>
      <c r="E327" s="6"/>
    </row>
    <row r="328" spans="2:5" x14ac:dyDescent="0.25">
      <c r="B328" s="5"/>
      <c r="C328" s="5"/>
      <c r="E328" s="6"/>
    </row>
    <row r="329" spans="2:5" x14ac:dyDescent="0.25">
      <c r="B329" s="5"/>
      <c r="C329" s="5"/>
      <c r="E329" s="6"/>
    </row>
    <row r="330" spans="2:5" x14ac:dyDescent="0.25">
      <c r="B330" s="5"/>
      <c r="C330" s="5"/>
      <c r="E330" s="6"/>
    </row>
    <row r="331" spans="2:5" x14ac:dyDescent="0.25">
      <c r="B331" s="5"/>
      <c r="C331" s="5"/>
      <c r="E331" s="6"/>
    </row>
    <row r="332" spans="2:5" x14ac:dyDescent="0.25">
      <c r="B332" s="5"/>
      <c r="C332" s="5"/>
      <c r="E332" s="6"/>
    </row>
    <row r="333" spans="2:5" x14ac:dyDescent="0.25">
      <c r="B333" s="5"/>
      <c r="C333" s="5"/>
      <c r="E333" s="6"/>
    </row>
    <row r="334" spans="2:5" x14ac:dyDescent="0.25">
      <c r="B334" s="5"/>
      <c r="C334" s="5"/>
      <c r="E334" s="6"/>
    </row>
    <row r="335" spans="2:5" x14ac:dyDescent="0.25">
      <c r="B335" s="5"/>
      <c r="C335" s="5"/>
      <c r="E335" s="6"/>
    </row>
    <row r="336" spans="2:5" x14ac:dyDescent="0.25">
      <c r="B336" s="5"/>
      <c r="C336" s="5"/>
      <c r="E336" s="6"/>
    </row>
    <row r="337" spans="2:5" x14ac:dyDescent="0.25">
      <c r="B337" s="5"/>
      <c r="C337" s="5"/>
      <c r="E337" s="6"/>
    </row>
    <row r="338" spans="2:5" x14ac:dyDescent="0.25">
      <c r="B338" s="5"/>
      <c r="C338" s="5"/>
      <c r="E338" s="6"/>
    </row>
    <row r="339" spans="2:5" x14ac:dyDescent="0.25">
      <c r="B339" s="5"/>
      <c r="C339" s="5"/>
      <c r="E339" s="6"/>
    </row>
    <row r="340" spans="2:5" x14ac:dyDescent="0.25">
      <c r="B340" s="5"/>
      <c r="C340" s="5"/>
      <c r="E340" s="6"/>
    </row>
    <row r="341" spans="2:5" x14ac:dyDescent="0.25">
      <c r="B341" s="5"/>
      <c r="C341" s="5"/>
      <c r="E341" s="6"/>
    </row>
    <row r="342" spans="2:5" x14ac:dyDescent="0.25">
      <c r="B342" s="5"/>
      <c r="C342" s="5"/>
      <c r="E342" s="6"/>
    </row>
    <row r="343" spans="2:5" x14ac:dyDescent="0.25">
      <c r="B343" s="5"/>
      <c r="C343" s="5"/>
      <c r="E343" s="6"/>
    </row>
    <row r="344" spans="2:5" x14ac:dyDescent="0.25">
      <c r="B344" s="5"/>
      <c r="C344" s="5"/>
      <c r="E344" s="6"/>
    </row>
    <row r="345" spans="2:5" x14ac:dyDescent="0.25">
      <c r="B345" s="5"/>
      <c r="C345" s="5"/>
      <c r="E345" s="6"/>
    </row>
    <row r="346" spans="2:5" x14ac:dyDescent="0.25">
      <c r="B346" s="5"/>
      <c r="C346" s="5"/>
      <c r="E346" s="6"/>
    </row>
    <row r="347" spans="2:5" x14ac:dyDescent="0.25">
      <c r="B347" s="5"/>
      <c r="C347" s="5"/>
      <c r="E347" s="6"/>
    </row>
    <row r="348" spans="2:5" x14ac:dyDescent="0.25">
      <c r="B348" s="5"/>
      <c r="C348" s="5"/>
      <c r="E348" s="6"/>
    </row>
    <row r="349" spans="2:5" x14ac:dyDescent="0.25">
      <c r="B349" s="5"/>
      <c r="C349" s="5"/>
      <c r="E349" s="6"/>
    </row>
    <row r="350" spans="2:5" x14ac:dyDescent="0.25">
      <c r="B350" s="5"/>
      <c r="C350" s="5"/>
      <c r="E350" s="6"/>
    </row>
    <row r="351" spans="2:5" x14ac:dyDescent="0.25">
      <c r="B351" s="5"/>
      <c r="C351" s="5"/>
      <c r="E351" s="6"/>
    </row>
    <row r="352" spans="2:5" x14ac:dyDescent="0.25">
      <c r="B352" s="5"/>
      <c r="C352" s="5"/>
      <c r="E352" s="6"/>
    </row>
    <row r="353" spans="2:5" x14ac:dyDescent="0.25">
      <c r="B353" s="5"/>
      <c r="C353" s="5"/>
      <c r="E353" s="6"/>
    </row>
    <row r="354" spans="2:5" x14ac:dyDescent="0.25">
      <c r="B354" s="5"/>
      <c r="C354" s="5"/>
      <c r="E354" s="6"/>
    </row>
    <row r="355" spans="2:5" x14ac:dyDescent="0.25">
      <c r="B355" s="5"/>
      <c r="C355" s="5"/>
      <c r="E355" s="6"/>
    </row>
    <row r="356" spans="2:5" x14ac:dyDescent="0.25">
      <c r="B356" s="5"/>
      <c r="C356" s="5"/>
      <c r="E356" s="6"/>
    </row>
    <row r="357" spans="2:5" x14ac:dyDescent="0.25">
      <c r="B357" s="5"/>
      <c r="C357" s="5"/>
      <c r="E357" s="6"/>
    </row>
    <row r="358" spans="2:5" x14ac:dyDescent="0.25">
      <c r="B358" s="5"/>
      <c r="C358" s="5"/>
      <c r="E358" s="6"/>
    </row>
    <row r="359" spans="2:5" x14ac:dyDescent="0.25">
      <c r="B359" s="5"/>
      <c r="C359" s="5"/>
      <c r="E359" s="6"/>
    </row>
    <row r="360" spans="2:5" x14ac:dyDescent="0.25">
      <c r="B360" s="5"/>
      <c r="C360" s="5"/>
      <c r="E360" s="6"/>
    </row>
    <row r="361" spans="2:5" x14ac:dyDescent="0.25">
      <c r="B361" s="5"/>
      <c r="C361" s="5"/>
      <c r="E361" s="6"/>
    </row>
    <row r="362" spans="2:5" x14ac:dyDescent="0.25">
      <c r="B362" s="5"/>
      <c r="C362" s="5"/>
      <c r="E362" s="6"/>
    </row>
    <row r="363" spans="2:5" x14ac:dyDescent="0.25">
      <c r="B363" s="5"/>
      <c r="C363" s="5"/>
      <c r="E363" s="6"/>
    </row>
    <row r="364" spans="2:5" x14ac:dyDescent="0.25">
      <c r="B364" s="5"/>
      <c r="C364" s="5"/>
      <c r="E364" s="6"/>
    </row>
    <row r="365" spans="2:5" x14ac:dyDescent="0.25">
      <c r="B365" s="5"/>
      <c r="C365" s="5"/>
      <c r="E365" s="6"/>
    </row>
    <row r="366" spans="2:5" x14ac:dyDescent="0.25">
      <c r="B366" s="5"/>
      <c r="C366" s="5"/>
      <c r="E366" s="6"/>
    </row>
    <row r="367" spans="2:5" x14ac:dyDescent="0.25">
      <c r="B367" s="5"/>
      <c r="C367" s="5"/>
      <c r="E367" s="6"/>
    </row>
    <row r="368" spans="2:5" x14ac:dyDescent="0.25">
      <c r="B368" s="5"/>
      <c r="C368" s="5"/>
      <c r="E368" s="6"/>
    </row>
    <row r="369" spans="2:5" x14ac:dyDescent="0.25">
      <c r="B369" s="5"/>
      <c r="C369" s="5"/>
      <c r="E369" s="6"/>
    </row>
    <row r="370" spans="2:5" x14ac:dyDescent="0.25">
      <c r="B370" s="5"/>
      <c r="C370" s="5"/>
      <c r="E370" s="6"/>
    </row>
    <row r="371" spans="2:5" x14ac:dyDescent="0.25">
      <c r="B371" s="5"/>
      <c r="C371" s="5"/>
      <c r="E371" s="6"/>
    </row>
    <row r="372" spans="2:5" x14ac:dyDescent="0.25">
      <c r="B372" s="5"/>
      <c r="C372" s="5"/>
      <c r="E372" s="6"/>
    </row>
    <row r="373" spans="2:5" x14ac:dyDescent="0.25">
      <c r="B373" s="5"/>
      <c r="C373" s="5"/>
      <c r="E373" s="6"/>
    </row>
    <row r="374" spans="2:5" x14ac:dyDescent="0.25">
      <c r="B374" s="5"/>
      <c r="C374" s="5"/>
      <c r="E374" s="6"/>
    </row>
    <row r="375" spans="2:5" x14ac:dyDescent="0.25">
      <c r="B375" s="5"/>
      <c r="C375" s="5"/>
      <c r="E375" s="6"/>
    </row>
    <row r="376" spans="2:5" x14ac:dyDescent="0.25">
      <c r="B376" s="5"/>
      <c r="C376" s="5"/>
      <c r="E376" s="6"/>
    </row>
    <row r="377" spans="2:5" x14ac:dyDescent="0.25">
      <c r="B377" s="5"/>
      <c r="C377" s="5"/>
      <c r="E377" s="6"/>
    </row>
    <row r="378" spans="2:5" x14ac:dyDescent="0.25">
      <c r="B378" s="5"/>
      <c r="C378" s="5"/>
      <c r="E378" s="6"/>
    </row>
    <row r="379" spans="2:5" x14ac:dyDescent="0.25">
      <c r="B379" s="5"/>
      <c r="C379" s="5"/>
      <c r="E379" s="6"/>
    </row>
    <row r="380" spans="2:5" x14ac:dyDescent="0.25">
      <c r="B380" s="5"/>
      <c r="C380" s="5"/>
      <c r="E380" s="6"/>
    </row>
    <row r="381" spans="2:5" x14ac:dyDescent="0.25">
      <c r="B381" s="5"/>
      <c r="C381" s="5"/>
      <c r="E381" s="6"/>
    </row>
    <row r="382" spans="2:5" x14ac:dyDescent="0.25">
      <c r="B382" s="5"/>
      <c r="C382" s="5"/>
      <c r="E382" s="6"/>
    </row>
    <row r="383" spans="2:5" x14ac:dyDescent="0.25">
      <c r="B383" s="5"/>
      <c r="C383" s="5"/>
      <c r="E383" s="6"/>
    </row>
    <row r="384" spans="2:5" x14ac:dyDescent="0.25">
      <c r="B384" s="5"/>
      <c r="C384" s="5"/>
      <c r="E384" s="6"/>
    </row>
    <row r="385" spans="2:5" x14ac:dyDescent="0.25">
      <c r="B385" s="5"/>
      <c r="C385" s="5"/>
      <c r="E385" s="6"/>
    </row>
    <row r="386" spans="2:5" x14ac:dyDescent="0.25">
      <c r="B386" s="5"/>
      <c r="C386" s="5"/>
      <c r="E386" s="6"/>
    </row>
    <row r="387" spans="2:5" x14ac:dyDescent="0.25">
      <c r="B387" s="5"/>
      <c r="C387" s="5"/>
      <c r="E387" s="6"/>
    </row>
    <row r="388" spans="2:5" x14ac:dyDescent="0.25">
      <c r="B388" s="5"/>
      <c r="C388" s="5"/>
      <c r="E388" s="6"/>
    </row>
    <row r="389" spans="2:5" x14ac:dyDescent="0.25">
      <c r="B389" s="5"/>
      <c r="C389" s="5"/>
      <c r="E389" s="6"/>
    </row>
    <row r="390" spans="2:5" x14ac:dyDescent="0.25">
      <c r="B390" s="5"/>
      <c r="C390" s="5"/>
      <c r="E390" s="6"/>
    </row>
    <row r="391" spans="2:5" x14ac:dyDescent="0.25">
      <c r="B391" s="5"/>
      <c r="C391" s="5"/>
      <c r="E391" s="6"/>
    </row>
    <row r="392" spans="2:5" x14ac:dyDescent="0.25">
      <c r="B392" s="5"/>
      <c r="C392" s="5"/>
      <c r="E392" s="6"/>
    </row>
    <row r="393" spans="2:5" x14ac:dyDescent="0.25">
      <c r="B393" s="5"/>
      <c r="C393" s="5"/>
      <c r="E393" s="6"/>
    </row>
    <row r="394" spans="2:5" x14ac:dyDescent="0.25">
      <c r="B394" s="5"/>
      <c r="C394" s="5"/>
      <c r="E394" s="6"/>
    </row>
    <row r="395" spans="2:5" x14ac:dyDescent="0.25">
      <c r="B395" s="5"/>
      <c r="C395" s="5"/>
      <c r="E395" s="6"/>
    </row>
    <row r="396" spans="2:5" x14ac:dyDescent="0.25">
      <c r="B396" s="5"/>
      <c r="C396" s="5"/>
      <c r="E396" s="6"/>
    </row>
    <row r="397" spans="2:5" x14ac:dyDescent="0.25">
      <c r="B397" s="5"/>
      <c r="C397" s="5"/>
      <c r="E397" s="6"/>
    </row>
    <row r="398" spans="2:5" x14ac:dyDescent="0.25">
      <c r="B398" s="5"/>
      <c r="C398" s="5"/>
      <c r="E398" s="6"/>
    </row>
    <row r="399" spans="2:5" x14ac:dyDescent="0.25">
      <c r="B399" s="5"/>
      <c r="C399" s="5"/>
      <c r="E399" s="6"/>
    </row>
    <row r="400" spans="2:5" x14ac:dyDescent="0.25">
      <c r="B400" s="5"/>
      <c r="C400" s="5"/>
      <c r="E400" s="6"/>
    </row>
    <row r="401" spans="2:5" x14ac:dyDescent="0.25">
      <c r="B401" s="5"/>
      <c r="C401" s="5"/>
      <c r="E401" s="6"/>
    </row>
    <row r="402" spans="2:5" x14ac:dyDescent="0.25">
      <c r="B402" s="5"/>
      <c r="C402" s="5"/>
      <c r="E402" s="6"/>
    </row>
    <row r="403" spans="2:5" x14ac:dyDescent="0.25">
      <c r="B403" s="5"/>
      <c r="C403" s="5"/>
      <c r="E403" s="6"/>
    </row>
    <row r="404" spans="2:5" x14ac:dyDescent="0.25">
      <c r="B404" s="5"/>
      <c r="C404" s="5"/>
      <c r="E404" s="6"/>
    </row>
    <row r="405" spans="2:5" x14ac:dyDescent="0.25">
      <c r="B405" s="5"/>
      <c r="C405" s="5"/>
      <c r="E405" s="6"/>
    </row>
    <row r="406" spans="2:5" x14ac:dyDescent="0.25">
      <c r="B406" s="5"/>
      <c r="C406" s="5"/>
      <c r="E406" s="6"/>
    </row>
    <row r="407" spans="2:5" x14ac:dyDescent="0.25">
      <c r="B407" s="5"/>
      <c r="C407" s="5"/>
      <c r="E407" s="6"/>
    </row>
    <row r="408" spans="2:5" x14ac:dyDescent="0.25">
      <c r="B408" s="5"/>
      <c r="C408" s="5"/>
      <c r="E408" s="6"/>
    </row>
    <row r="409" spans="2:5" x14ac:dyDescent="0.25">
      <c r="B409" s="5"/>
      <c r="C409" s="5"/>
      <c r="E409" s="6"/>
    </row>
    <row r="410" spans="2:5" x14ac:dyDescent="0.25">
      <c r="B410" s="5"/>
      <c r="C410" s="5"/>
      <c r="E410" s="6"/>
    </row>
    <row r="411" spans="2:5" x14ac:dyDescent="0.25">
      <c r="B411" s="5"/>
      <c r="C411" s="5"/>
      <c r="E411" s="6"/>
    </row>
    <row r="412" spans="2:5" x14ac:dyDescent="0.25">
      <c r="B412" s="5"/>
      <c r="C412" s="5"/>
      <c r="E412" s="6"/>
    </row>
    <row r="413" spans="2:5" x14ac:dyDescent="0.25">
      <c r="B413" s="5"/>
      <c r="C413" s="5"/>
      <c r="E413" s="6"/>
    </row>
    <row r="414" spans="2:5" x14ac:dyDescent="0.25">
      <c r="B414" s="5"/>
      <c r="C414" s="5"/>
      <c r="E414" s="6"/>
    </row>
    <row r="415" spans="2:5" x14ac:dyDescent="0.25">
      <c r="B415" s="5"/>
      <c r="C415" s="5"/>
      <c r="E415" s="6"/>
    </row>
    <row r="416" spans="2:5" x14ac:dyDescent="0.25">
      <c r="B416" s="5"/>
      <c r="C416" s="5"/>
      <c r="E416" s="6"/>
    </row>
    <row r="417" spans="2:5" x14ac:dyDescent="0.25">
      <c r="B417" s="5"/>
      <c r="C417" s="5"/>
      <c r="E417" s="6"/>
    </row>
    <row r="418" spans="2:5" x14ac:dyDescent="0.25">
      <c r="B418" s="5"/>
      <c r="C418" s="5"/>
      <c r="E418" s="6"/>
    </row>
    <row r="419" spans="2:5" x14ac:dyDescent="0.25">
      <c r="B419" s="5"/>
      <c r="C419" s="5"/>
      <c r="E419" s="6"/>
    </row>
    <row r="420" spans="2:5" x14ac:dyDescent="0.25">
      <c r="B420" s="5"/>
      <c r="C420" s="5"/>
      <c r="E420" s="6"/>
    </row>
    <row r="421" spans="2:5" x14ac:dyDescent="0.25">
      <c r="B421" s="5"/>
      <c r="C421" s="5"/>
      <c r="E421" s="6"/>
    </row>
    <row r="422" spans="2:5" x14ac:dyDescent="0.25">
      <c r="B422" s="5"/>
      <c r="C422" s="5"/>
      <c r="E422" s="6"/>
    </row>
    <row r="423" spans="2:5" x14ac:dyDescent="0.25">
      <c r="B423" s="5"/>
      <c r="C423" s="5"/>
      <c r="E423" s="6"/>
    </row>
    <row r="424" spans="2:5" x14ac:dyDescent="0.25">
      <c r="B424" s="5"/>
      <c r="C424" s="5"/>
      <c r="E424" s="6"/>
    </row>
    <row r="425" spans="2:5" x14ac:dyDescent="0.25">
      <c r="B425" s="5"/>
      <c r="C425" s="5"/>
      <c r="E425" s="6"/>
    </row>
    <row r="426" spans="2:5" x14ac:dyDescent="0.25">
      <c r="B426" s="5"/>
      <c r="C426" s="5"/>
      <c r="E426" s="6"/>
    </row>
    <row r="427" spans="2:5" x14ac:dyDescent="0.25">
      <c r="B427" s="5"/>
      <c r="C427" s="5"/>
      <c r="E427" s="6"/>
    </row>
    <row r="428" spans="2:5" x14ac:dyDescent="0.25">
      <c r="B428" s="5"/>
      <c r="C428" s="5"/>
      <c r="E428" s="6"/>
    </row>
    <row r="429" spans="2:5" x14ac:dyDescent="0.25">
      <c r="B429" s="5"/>
      <c r="C429" s="5"/>
      <c r="E429" s="6"/>
    </row>
    <row r="430" spans="2:5" x14ac:dyDescent="0.25">
      <c r="B430" s="5"/>
      <c r="C430" s="5"/>
      <c r="E430" s="6"/>
    </row>
    <row r="431" spans="2:5" x14ac:dyDescent="0.25">
      <c r="B431" s="5"/>
      <c r="C431" s="5"/>
      <c r="E431" s="6"/>
    </row>
    <row r="432" spans="2:5" x14ac:dyDescent="0.25">
      <c r="B432" s="5"/>
      <c r="C432" s="5"/>
      <c r="E432" s="6"/>
    </row>
    <row r="433" spans="2:5" x14ac:dyDescent="0.25">
      <c r="B433" s="5"/>
      <c r="C433" s="5"/>
      <c r="E433" s="6"/>
    </row>
    <row r="434" spans="2:5" x14ac:dyDescent="0.25">
      <c r="B434" s="5"/>
      <c r="C434" s="5"/>
      <c r="E434" s="6"/>
    </row>
    <row r="435" spans="2:5" x14ac:dyDescent="0.25">
      <c r="B435" s="5"/>
      <c r="C435" s="5"/>
      <c r="E435" s="6"/>
    </row>
    <row r="436" spans="2:5" x14ac:dyDescent="0.25">
      <c r="B436" s="5"/>
      <c r="C436" s="5"/>
      <c r="E436" s="6"/>
    </row>
    <row r="437" spans="2:5" x14ac:dyDescent="0.25">
      <c r="B437" s="5"/>
      <c r="C437" s="5"/>
      <c r="E437" s="6"/>
    </row>
    <row r="438" spans="2:5" x14ac:dyDescent="0.25">
      <c r="B438" s="5"/>
      <c r="C438" s="5"/>
      <c r="E438" s="6"/>
    </row>
    <row r="439" spans="2:5" x14ac:dyDescent="0.25">
      <c r="B439" s="5"/>
      <c r="C439" s="5"/>
      <c r="E439" s="6"/>
    </row>
    <row r="440" spans="2:5" x14ac:dyDescent="0.25">
      <c r="B440" s="5"/>
      <c r="C440" s="5"/>
      <c r="E440" s="6"/>
    </row>
    <row r="441" spans="2:5" x14ac:dyDescent="0.25">
      <c r="B441" s="5"/>
      <c r="C441" s="5"/>
      <c r="E441" s="6"/>
    </row>
    <row r="442" spans="2:5" x14ac:dyDescent="0.25">
      <c r="B442" s="5"/>
      <c r="C442" s="5"/>
      <c r="E442" s="6"/>
    </row>
    <row r="443" spans="2:5" x14ac:dyDescent="0.25">
      <c r="B443" s="5"/>
      <c r="C443" s="5"/>
      <c r="E443" s="6"/>
    </row>
    <row r="444" spans="2:5" x14ac:dyDescent="0.25">
      <c r="B444" s="5"/>
      <c r="C444" s="5"/>
      <c r="E444" s="6"/>
    </row>
    <row r="445" spans="2:5" x14ac:dyDescent="0.25">
      <c r="B445" s="5"/>
      <c r="C445" s="5"/>
      <c r="E445" s="6"/>
    </row>
    <row r="446" spans="2:5" x14ac:dyDescent="0.25">
      <c r="B446" s="5"/>
      <c r="C446" s="5"/>
      <c r="E446" s="6"/>
    </row>
    <row r="447" spans="2:5" x14ac:dyDescent="0.25">
      <c r="B447" s="5"/>
      <c r="C447" s="5"/>
      <c r="E447" s="6"/>
    </row>
    <row r="448" spans="2:5" x14ac:dyDescent="0.25">
      <c r="B448" s="5"/>
      <c r="C448" s="5"/>
      <c r="E448" s="6"/>
    </row>
    <row r="449" spans="2:5" x14ac:dyDescent="0.25">
      <c r="B449" s="5"/>
      <c r="C449" s="5"/>
      <c r="E449" s="6"/>
    </row>
    <row r="450" spans="2:5" x14ac:dyDescent="0.25">
      <c r="B450" s="5"/>
      <c r="C450" s="5"/>
      <c r="E450" s="6"/>
    </row>
    <row r="451" spans="2:5" x14ac:dyDescent="0.25">
      <c r="B451" s="5"/>
      <c r="C451" s="5"/>
      <c r="E451" s="6"/>
    </row>
    <row r="452" spans="2:5" x14ac:dyDescent="0.25">
      <c r="B452" s="5"/>
      <c r="C452" s="5"/>
      <c r="E452" s="6"/>
    </row>
    <row r="453" spans="2:5" x14ac:dyDescent="0.25">
      <c r="B453" s="5"/>
      <c r="C453" s="5"/>
      <c r="E453" s="6"/>
    </row>
    <row r="454" spans="2:5" x14ac:dyDescent="0.25">
      <c r="B454" s="5"/>
      <c r="C454" s="5"/>
      <c r="E454" s="6"/>
    </row>
    <row r="455" spans="2:5" x14ac:dyDescent="0.25">
      <c r="B455" s="5"/>
      <c r="C455" s="5"/>
      <c r="E455" s="6"/>
    </row>
    <row r="456" spans="2:5" x14ac:dyDescent="0.25">
      <c r="B456" s="5"/>
      <c r="C456" s="5"/>
      <c r="E456" s="6"/>
    </row>
    <row r="457" spans="2:5" x14ac:dyDescent="0.25">
      <c r="B457" s="5"/>
      <c r="C457" s="5"/>
      <c r="E457" s="6"/>
    </row>
    <row r="458" spans="2:5" x14ac:dyDescent="0.25">
      <c r="B458" s="5"/>
      <c r="C458" s="5"/>
      <c r="E458" s="6"/>
    </row>
    <row r="459" spans="2:5" x14ac:dyDescent="0.25">
      <c r="B459" s="5"/>
      <c r="C459" s="5"/>
      <c r="E459" s="6"/>
    </row>
    <row r="460" spans="2:5" x14ac:dyDescent="0.25">
      <c r="B460" s="5"/>
      <c r="C460" s="5"/>
      <c r="E460" s="6"/>
    </row>
    <row r="461" spans="2:5" x14ac:dyDescent="0.25">
      <c r="B461" s="5"/>
      <c r="C461" s="5"/>
      <c r="E461" s="6"/>
    </row>
    <row r="462" spans="2:5" x14ac:dyDescent="0.25">
      <c r="B462" s="5"/>
      <c r="C462" s="5"/>
      <c r="E462" s="6"/>
    </row>
    <row r="463" spans="2:5" x14ac:dyDescent="0.25">
      <c r="B463" s="5"/>
      <c r="C463" s="5"/>
      <c r="E463" s="6"/>
    </row>
    <row r="464" spans="2:5" x14ac:dyDescent="0.25">
      <c r="B464" s="5"/>
      <c r="C464" s="5"/>
      <c r="E464" s="6"/>
    </row>
    <row r="465" spans="2:5" x14ac:dyDescent="0.25">
      <c r="B465" s="5"/>
      <c r="C465" s="5"/>
      <c r="E465" s="6"/>
    </row>
    <row r="466" spans="2:5" x14ac:dyDescent="0.25">
      <c r="B466" s="5"/>
      <c r="C466" s="5"/>
      <c r="E466" s="6"/>
    </row>
    <row r="467" spans="2:5" x14ac:dyDescent="0.25">
      <c r="B467" s="5"/>
      <c r="C467" s="5"/>
      <c r="E467" s="6"/>
    </row>
    <row r="468" spans="2:5" x14ac:dyDescent="0.25">
      <c r="B468" s="5"/>
      <c r="C468" s="5"/>
      <c r="E468" s="6"/>
    </row>
    <row r="469" spans="2:5" x14ac:dyDescent="0.25">
      <c r="B469" s="5"/>
      <c r="C469" s="5"/>
      <c r="E469" s="6"/>
    </row>
    <row r="470" spans="2:5" x14ac:dyDescent="0.25">
      <c r="B470" s="5"/>
      <c r="C470" s="5"/>
      <c r="E470" s="6"/>
    </row>
    <row r="471" spans="2:5" x14ac:dyDescent="0.25">
      <c r="B471" s="5"/>
      <c r="C471" s="5"/>
      <c r="E471" s="6"/>
    </row>
    <row r="472" spans="2:5" x14ac:dyDescent="0.25">
      <c r="B472" s="5"/>
      <c r="C472" s="5"/>
      <c r="E472" s="6"/>
    </row>
    <row r="473" spans="2:5" x14ac:dyDescent="0.25">
      <c r="B473" s="5"/>
      <c r="C473" s="5"/>
      <c r="E473" s="6"/>
    </row>
    <row r="474" spans="2:5" x14ac:dyDescent="0.25">
      <c r="B474" s="5"/>
      <c r="C474" s="5"/>
      <c r="E474" s="6"/>
    </row>
    <row r="475" spans="2:5" x14ac:dyDescent="0.25">
      <c r="B475" s="5"/>
      <c r="C475" s="5"/>
      <c r="E475" s="6"/>
    </row>
    <row r="476" spans="2:5" x14ac:dyDescent="0.25">
      <c r="B476" s="5"/>
      <c r="C476" s="5"/>
      <c r="E476" s="6"/>
    </row>
    <row r="477" spans="2:5" x14ac:dyDescent="0.25">
      <c r="B477" s="5"/>
      <c r="C477" s="5"/>
      <c r="E477" s="6"/>
    </row>
    <row r="478" spans="2:5" x14ac:dyDescent="0.25">
      <c r="B478" s="5"/>
      <c r="C478" s="5"/>
      <c r="E478" s="6"/>
    </row>
    <row r="479" spans="2:5" x14ac:dyDescent="0.25">
      <c r="B479" s="5"/>
      <c r="C479" s="5"/>
      <c r="E479" s="6"/>
    </row>
    <row r="480" spans="2:5" x14ac:dyDescent="0.25">
      <c r="B480" s="5"/>
      <c r="C480" s="5"/>
      <c r="E480" s="6"/>
    </row>
    <row r="481" spans="2:5" x14ac:dyDescent="0.25">
      <c r="B481" s="5"/>
      <c r="C481" s="5"/>
      <c r="E481" s="6"/>
    </row>
    <row r="482" spans="2:5" x14ac:dyDescent="0.25">
      <c r="B482" s="5"/>
      <c r="C482" s="5"/>
      <c r="E482" s="6"/>
    </row>
    <row r="483" spans="2:5" x14ac:dyDescent="0.25">
      <c r="B483" s="5"/>
      <c r="C483" s="5"/>
      <c r="E483" s="6"/>
    </row>
    <row r="484" spans="2:5" x14ac:dyDescent="0.25">
      <c r="B484" s="5"/>
      <c r="C484" s="5"/>
      <c r="E484" s="6"/>
    </row>
    <row r="485" spans="2:5" x14ac:dyDescent="0.25">
      <c r="B485" s="5"/>
      <c r="C485" s="5"/>
      <c r="E485" s="6"/>
    </row>
    <row r="486" spans="2:5" x14ac:dyDescent="0.25">
      <c r="B486" s="5"/>
      <c r="C486" s="5"/>
      <c r="E486" s="6"/>
    </row>
    <row r="487" spans="2:5" x14ac:dyDescent="0.25">
      <c r="B487" s="5"/>
      <c r="C487" s="5"/>
      <c r="E487" s="6"/>
    </row>
    <row r="488" spans="2:5" x14ac:dyDescent="0.25">
      <c r="B488" s="5"/>
      <c r="C488" s="5"/>
      <c r="E488" s="6"/>
    </row>
    <row r="489" spans="2:5" x14ac:dyDescent="0.25">
      <c r="B489" s="5"/>
      <c r="C489" s="5"/>
      <c r="E489" s="6"/>
    </row>
    <row r="490" spans="2:5" x14ac:dyDescent="0.25">
      <c r="B490" s="5"/>
      <c r="C490" s="5"/>
      <c r="E490" s="6"/>
    </row>
    <row r="491" spans="2:5" x14ac:dyDescent="0.25">
      <c r="B491" s="5"/>
      <c r="C491" s="5"/>
      <c r="E491" s="6"/>
    </row>
    <row r="492" spans="2:5" x14ac:dyDescent="0.25">
      <c r="B492" s="5"/>
      <c r="C492" s="5"/>
      <c r="E492" s="6"/>
    </row>
    <row r="493" spans="2:5" x14ac:dyDescent="0.25">
      <c r="B493" s="5"/>
      <c r="C493" s="5"/>
      <c r="E493" s="6"/>
    </row>
    <row r="494" spans="2:5" x14ac:dyDescent="0.25">
      <c r="B494" s="5"/>
      <c r="C494" s="5"/>
      <c r="E494" s="6"/>
    </row>
    <row r="495" spans="2:5" x14ac:dyDescent="0.25">
      <c r="B495" s="5"/>
      <c r="C495" s="5"/>
      <c r="E495" s="6"/>
    </row>
    <row r="496" spans="2:5" x14ac:dyDescent="0.25">
      <c r="B496" s="5"/>
      <c r="C496" s="5"/>
      <c r="E496" s="6"/>
    </row>
    <row r="497" spans="2:5" x14ac:dyDescent="0.25">
      <c r="B497" s="5"/>
      <c r="C497" s="5"/>
      <c r="E497" s="6"/>
    </row>
    <row r="498" spans="2:5" x14ac:dyDescent="0.25">
      <c r="B498" s="5"/>
      <c r="C498" s="5"/>
      <c r="E498" s="6"/>
    </row>
    <row r="499" spans="2:5" x14ac:dyDescent="0.25">
      <c r="B499" s="5"/>
      <c r="C499" s="5"/>
      <c r="E499" s="6"/>
    </row>
    <row r="500" spans="2:5" x14ac:dyDescent="0.25">
      <c r="B500" s="5"/>
      <c r="C500" s="5"/>
      <c r="E500" s="6"/>
    </row>
    <row r="501" spans="2:5" x14ac:dyDescent="0.25">
      <c r="B501" s="5"/>
      <c r="C501" s="5"/>
      <c r="E501" s="6"/>
    </row>
    <row r="502" spans="2:5" x14ac:dyDescent="0.25">
      <c r="B502" s="5"/>
      <c r="C502" s="5"/>
      <c r="E502" s="6"/>
    </row>
    <row r="503" spans="2:5" x14ac:dyDescent="0.25">
      <c r="B503" s="5"/>
      <c r="C503" s="5"/>
      <c r="E503" s="6"/>
    </row>
    <row r="504" spans="2:5" x14ac:dyDescent="0.25">
      <c r="B504" s="5"/>
      <c r="C504" s="5"/>
      <c r="E504" s="6"/>
    </row>
    <row r="505" spans="2:5" x14ac:dyDescent="0.25">
      <c r="B505" s="5"/>
      <c r="C505" s="5"/>
      <c r="E505" s="6"/>
    </row>
    <row r="506" spans="2:5" x14ac:dyDescent="0.25">
      <c r="B506" s="5"/>
      <c r="C506" s="5"/>
      <c r="E506" s="6"/>
    </row>
    <row r="507" spans="2:5" x14ac:dyDescent="0.25">
      <c r="B507" s="5"/>
      <c r="C507" s="5"/>
      <c r="E507" s="6"/>
    </row>
    <row r="508" spans="2:5" x14ac:dyDescent="0.25">
      <c r="B508" s="5"/>
      <c r="C508" s="5"/>
      <c r="E508" s="6"/>
    </row>
    <row r="509" spans="2:5" x14ac:dyDescent="0.25">
      <c r="B509" s="5"/>
      <c r="C509" s="5"/>
      <c r="E509" s="6"/>
    </row>
    <row r="510" spans="2:5" x14ac:dyDescent="0.25">
      <c r="B510" s="5"/>
      <c r="C510" s="5"/>
      <c r="E510" s="6"/>
    </row>
    <row r="511" spans="2:5" x14ac:dyDescent="0.25">
      <c r="B511" s="5"/>
      <c r="C511" s="5"/>
      <c r="E511" s="6"/>
    </row>
    <row r="512" spans="2:5" x14ac:dyDescent="0.25">
      <c r="B512" s="5"/>
      <c r="C512" s="5"/>
      <c r="E512" s="6"/>
    </row>
    <row r="513" spans="2:5" x14ac:dyDescent="0.25">
      <c r="B513" s="5"/>
      <c r="C513" s="5"/>
      <c r="E513" s="6"/>
    </row>
    <row r="514" spans="2:5" x14ac:dyDescent="0.25">
      <c r="B514" s="5"/>
      <c r="C514" s="5"/>
      <c r="E514" s="6"/>
    </row>
    <row r="515" spans="2:5" x14ac:dyDescent="0.25">
      <c r="B515" s="5"/>
      <c r="C515" s="5"/>
      <c r="E515" s="6"/>
    </row>
    <row r="516" spans="2:5" x14ac:dyDescent="0.25">
      <c r="B516" s="5"/>
      <c r="C516" s="5"/>
      <c r="E516" s="6"/>
    </row>
    <row r="517" spans="2:5" x14ac:dyDescent="0.25">
      <c r="B517" s="5"/>
      <c r="C517" s="5"/>
      <c r="E517" s="6"/>
    </row>
    <row r="518" spans="2:5" x14ac:dyDescent="0.25">
      <c r="B518" s="5"/>
      <c r="C518" s="5"/>
      <c r="E518" s="6"/>
    </row>
    <row r="519" spans="2:5" x14ac:dyDescent="0.25">
      <c r="B519" s="5"/>
      <c r="C519" s="5"/>
      <c r="E519" s="6"/>
    </row>
    <row r="520" spans="2:5" x14ac:dyDescent="0.25">
      <c r="B520" s="5"/>
      <c r="C520" s="5"/>
      <c r="E520" s="6"/>
    </row>
    <row r="521" spans="2:5" x14ac:dyDescent="0.25">
      <c r="B521" s="5"/>
      <c r="C521" s="5"/>
      <c r="E521" s="6"/>
    </row>
    <row r="522" spans="2:5" x14ac:dyDescent="0.25">
      <c r="B522" s="5"/>
      <c r="C522" s="5"/>
      <c r="E522" s="6"/>
    </row>
    <row r="523" spans="2:5" x14ac:dyDescent="0.25">
      <c r="B523" s="5"/>
      <c r="C523" s="5"/>
      <c r="E523" s="6"/>
    </row>
    <row r="524" spans="2:5" x14ac:dyDescent="0.25">
      <c r="B524" s="5"/>
      <c r="C524" s="5"/>
      <c r="E524" s="6"/>
    </row>
    <row r="525" spans="2:5" x14ac:dyDescent="0.25">
      <c r="B525" s="5"/>
      <c r="C525" s="5"/>
      <c r="E525" s="6"/>
    </row>
    <row r="526" spans="2:5" x14ac:dyDescent="0.25">
      <c r="B526" s="5"/>
      <c r="C526" s="5"/>
      <c r="E526" s="6"/>
    </row>
    <row r="527" spans="2:5" x14ac:dyDescent="0.25">
      <c r="B527" s="5"/>
      <c r="C527" s="5"/>
      <c r="E527" s="6"/>
    </row>
    <row r="528" spans="2:5" x14ac:dyDescent="0.25">
      <c r="B528" s="5"/>
      <c r="C528" s="5"/>
      <c r="E528" s="6"/>
    </row>
    <row r="529" spans="2:5" x14ac:dyDescent="0.25">
      <c r="B529" s="5"/>
      <c r="C529" s="5"/>
      <c r="E529" s="6"/>
    </row>
    <row r="530" spans="2:5" x14ac:dyDescent="0.25">
      <c r="B530" s="5"/>
      <c r="C530" s="5"/>
      <c r="E530" s="6"/>
    </row>
    <row r="531" spans="2:5" x14ac:dyDescent="0.25">
      <c r="B531" s="5"/>
      <c r="C531" s="5"/>
      <c r="E531" s="6"/>
    </row>
    <row r="532" spans="2:5" x14ac:dyDescent="0.25">
      <c r="B532" s="5"/>
      <c r="C532" s="5"/>
      <c r="E532" s="6"/>
    </row>
    <row r="533" spans="2:5" x14ac:dyDescent="0.25">
      <c r="B533" s="5"/>
      <c r="C533" s="5"/>
      <c r="E533" s="6"/>
    </row>
    <row r="534" spans="2:5" x14ac:dyDescent="0.25">
      <c r="B534" s="5"/>
      <c r="C534" s="5"/>
      <c r="E534" s="6"/>
    </row>
    <row r="535" spans="2:5" x14ac:dyDescent="0.25">
      <c r="B535" s="5"/>
      <c r="C535" s="5"/>
      <c r="E535" s="6"/>
    </row>
    <row r="536" spans="2:5" x14ac:dyDescent="0.25">
      <c r="B536" s="5"/>
      <c r="C536" s="5"/>
      <c r="E536" s="6"/>
    </row>
    <row r="537" spans="2:5" x14ac:dyDescent="0.25">
      <c r="B537" s="5"/>
      <c r="C537" s="5"/>
      <c r="E537" s="6"/>
    </row>
    <row r="538" spans="2:5" x14ac:dyDescent="0.25">
      <c r="B538" s="5"/>
      <c r="C538" s="5"/>
      <c r="E538" s="6"/>
    </row>
    <row r="539" spans="2:5" x14ac:dyDescent="0.25">
      <c r="B539" s="5"/>
      <c r="C539" s="5"/>
      <c r="E539" s="6"/>
    </row>
    <row r="540" spans="2:5" x14ac:dyDescent="0.25">
      <c r="B540" s="5"/>
      <c r="C540" s="5"/>
      <c r="E540" s="6"/>
    </row>
    <row r="541" spans="2:5" x14ac:dyDescent="0.25">
      <c r="B541" s="5"/>
      <c r="C541" s="5"/>
      <c r="E541" s="6"/>
    </row>
    <row r="542" spans="2:5" x14ac:dyDescent="0.25">
      <c r="B542" s="5"/>
      <c r="C542" s="5"/>
      <c r="E542" s="6"/>
    </row>
    <row r="543" spans="2:5" x14ac:dyDescent="0.25">
      <c r="B543" s="5"/>
      <c r="C543" s="5"/>
      <c r="E543" s="6"/>
    </row>
    <row r="544" spans="2:5" x14ac:dyDescent="0.25">
      <c r="B544" s="5"/>
      <c r="C544" s="5"/>
      <c r="E544" s="6"/>
    </row>
    <row r="545" spans="2:5" x14ac:dyDescent="0.25">
      <c r="B545" s="5"/>
      <c r="C545" s="5"/>
      <c r="E545" s="6"/>
    </row>
    <row r="546" spans="2:5" x14ac:dyDescent="0.25">
      <c r="B546" s="5"/>
      <c r="C546" s="5"/>
      <c r="E546" s="6"/>
    </row>
    <row r="547" spans="2:5" x14ac:dyDescent="0.25">
      <c r="B547" s="5"/>
      <c r="C547" s="5"/>
      <c r="E547" s="6"/>
    </row>
    <row r="548" spans="2:5" x14ac:dyDescent="0.25">
      <c r="B548" s="5"/>
      <c r="C548" s="5"/>
      <c r="E548" s="6"/>
    </row>
    <row r="549" spans="2:5" x14ac:dyDescent="0.25">
      <c r="B549" s="5"/>
      <c r="C549" s="5"/>
      <c r="E549" s="6"/>
    </row>
    <row r="550" spans="2:5" x14ac:dyDescent="0.25">
      <c r="B550" s="5"/>
      <c r="C550" s="5"/>
      <c r="E550" s="6"/>
    </row>
    <row r="551" spans="2:5" x14ac:dyDescent="0.25">
      <c r="B551" s="5"/>
      <c r="C551" s="5"/>
      <c r="E551" s="6"/>
    </row>
    <row r="552" spans="2:5" x14ac:dyDescent="0.25">
      <c r="B552" s="5"/>
      <c r="C552" s="5"/>
      <c r="E552" s="6"/>
    </row>
    <row r="553" spans="2:5" x14ac:dyDescent="0.25">
      <c r="B553" s="5"/>
      <c r="C553" s="5"/>
      <c r="E553" s="6"/>
    </row>
    <row r="554" spans="2:5" x14ac:dyDescent="0.25">
      <c r="B554" s="5"/>
      <c r="C554" s="5"/>
      <c r="E554" s="6"/>
    </row>
    <row r="555" spans="2:5" x14ac:dyDescent="0.25">
      <c r="B555" s="5"/>
      <c r="C555" s="5"/>
      <c r="E555" s="6"/>
    </row>
    <row r="556" spans="2:5" x14ac:dyDescent="0.25">
      <c r="B556" s="5"/>
      <c r="C556" s="5"/>
      <c r="E556" s="6"/>
    </row>
    <row r="557" spans="2:5" x14ac:dyDescent="0.25">
      <c r="B557" s="5"/>
      <c r="C557" s="5"/>
      <c r="E557" s="6"/>
    </row>
    <row r="558" spans="2:5" x14ac:dyDescent="0.25">
      <c r="B558" s="5"/>
      <c r="C558" s="5"/>
      <c r="E558" s="6"/>
    </row>
    <row r="559" spans="2:5" x14ac:dyDescent="0.25">
      <c r="B559" s="5"/>
      <c r="C559" s="5"/>
      <c r="E559" s="6"/>
    </row>
    <row r="560" spans="2:5" x14ac:dyDescent="0.25">
      <c r="B560" s="5"/>
      <c r="C560" s="5"/>
      <c r="E560" s="6"/>
    </row>
    <row r="561" spans="2:5" x14ac:dyDescent="0.25">
      <c r="B561" s="5"/>
      <c r="C561" s="5"/>
      <c r="E561" s="6"/>
    </row>
    <row r="562" spans="2:5" x14ac:dyDescent="0.25">
      <c r="B562" s="5"/>
      <c r="C562" s="5"/>
      <c r="E562" s="6"/>
    </row>
    <row r="563" spans="2:5" x14ac:dyDescent="0.25">
      <c r="B563" s="5"/>
      <c r="C563" s="5"/>
      <c r="E563" s="6"/>
    </row>
    <row r="564" spans="2:5" x14ac:dyDescent="0.25">
      <c r="B564" s="5"/>
      <c r="C564" s="5"/>
      <c r="E564" s="6"/>
    </row>
    <row r="565" spans="2:5" x14ac:dyDescent="0.25">
      <c r="B565" s="5"/>
      <c r="C565" s="5"/>
      <c r="E565" s="6"/>
    </row>
    <row r="566" spans="2:5" x14ac:dyDescent="0.25">
      <c r="B566" s="5"/>
      <c r="C566" s="5"/>
      <c r="E566" s="6"/>
    </row>
    <row r="567" spans="2:5" x14ac:dyDescent="0.25">
      <c r="B567" s="5"/>
      <c r="C567" s="5"/>
      <c r="E567" s="6"/>
    </row>
    <row r="568" spans="2:5" x14ac:dyDescent="0.25">
      <c r="B568" s="5"/>
      <c r="C568" s="5"/>
      <c r="E568" s="6"/>
    </row>
    <row r="569" spans="2:5" x14ac:dyDescent="0.25">
      <c r="B569" s="5"/>
      <c r="C569" s="5"/>
      <c r="E569" s="6"/>
    </row>
    <row r="570" spans="2:5" x14ac:dyDescent="0.25">
      <c r="B570" s="5"/>
      <c r="C570" s="5"/>
      <c r="E570" s="6"/>
    </row>
    <row r="571" spans="2:5" x14ac:dyDescent="0.25">
      <c r="B571" s="5"/>
      <c r="C571" s="5"/>
      <c r="E571" s="6"/>
    </row>
    <row r="572" spans="2:5" x14ac:dyDescent="0.25">
      <c r="B572" s="5"/>
      <c r="C572" s="5"/>
      <c r="E572" s="6"/>
    </row>
    <row r="573" spans="2:5" x14ac:dyDescent="0.25">
      <c r="B573" s="5"/>
      <c r="C573" s="5"/>
      <c r="E573" s="6"/>
    </row>
    <row r="574" spans="2:5" x14ac:dyDescent="0.25">
      <c r="B574" s="5"/>
      <c r="C574" s="5"/>
      <c r="E574" s="6"/>
    </row>
    <row r="575" spans="2:5" x14ac:dyDescent="0.25">
      <c r="B575" s="5"/>
      <c r="C575" s="5"/>
      <c r="E575" s="6"/>
    </row>
    <row r="576" spans="2:5" x14ac:dyDescent="0.25">
      <c r="B576" s="5"/>
      <c r="C576" s="5"/>
      <c r="E576" s="6"/>
    </row>
    <row r="577" spans="2:5" x14ac:dyDescent="0.25">
      <c r="B577" s="5"/>
      <c r="C577" s="5"/>
      <c r="E577" s="6"/>
    </row>
    <row r="578" spans="2:5" x14ac:dyDescent="0.25">
      <c r="B578" s="5"/>
      <c r="C578" s="5"/>
      <c r="E578" s="6"/>
    </row>
    <row r="579" spans="2:5" x14ac:dyDescent="0.25">
      <c r="B579" s="5"/>
      <c r="C579" s="5"/>
      <c r="E579" s="6"/>
    </row>
    <row r="580" spans="2:5" x14ac:dyDescent="0.25">
      <c r="B580" s="5"/>
      <c r="C580" s="5"/>
      <c r="E580" s="6"/>
    </row>
    <row r="581" spans="2:5" x14ac:dyDescent="0.25">
      <c r="B581" s="5"/>
      <c r="C581" s="5"/>
      <c r="E581" s="6"/>
    </row>
    <row r="582" spans="2:5" x14ac:dyDescent="0.25">
      <c r="B582" s="5"/>
      <c r="C582" s="5"/>
      <c r="E582" s="6"/>
    </row>
    <row r="583" spans="2:5" x14ac:dyDescent="0.25">
      <c r="B583" s="5"/>
      <c r="C583" s="5"/>
      <c r="E583" s="6"/>
    </row>
    <row r="584" spans="2:5" x14ac:dyDescent="0.25">
      <c r="B584" s="5"/>
      <c r="C584" s="5"/>
      <c r="E584" s="6"/>
    </row>
    <row r="585" spans="2:5" x14ac:dyDescent="0.25">
      <c r="B585" s="5"/>
      <c r="C585" s="5"/>
      <c r="E585" s="6"/>
    </row>
    <row r="586" spans="2:5" x14ac:dyDescent="0.25">
      <c r="B586" s="5"/>
      <c r="C586" s="5"/>
      <c r="E586" s="6"/>
    </row>
    <row r="587" spans="2:5" x14ac:dyDescent="0.25">
      <c r="B587" s="5"/>
      <c r="C587" s="5"/>
      <c r="E587" s="6"/>
    </row>
    <row r="588" spans="2:5" x14ac:dyDescent="0.25">
      <c r="B588" s="5"/>
      <c r="C588" s="5"/>
      <c r="E588" s="6"/>
    </row>
    <row r="589" spans="2:5" x14ac:dyDescent="0.25">
      <c r="B589" s="5"/>
      <c r="C589" s="5"/>
      <c r="E589" s="6"/>
    </row>
    <row r="590" spans="2:5" x14ac:dyDescent="0.25">
      <c r="B590" s="5"/>
      <c r="C590" s="5"/>
      <c r="E590" s="6"/>
    </row>
    <row r="591" spans="2:5" x14ac:dyDescent="0.25">
      <c r="B591" s="5"/>
      <c r="C591" s="5"/>
      <c r="E591" s="6"/>
    </row>
    <row r="592" spans="2:5" x14ac:dyDescent="0.25">
      <c r="B592" s="5"/>
      <c r="C592" s="5"/>
      <c r="E592" s="6"/>
    </row>
    <row r="593" spans="2:5" x14ac:dyDescent="0.25">
      <c r="B593" s="5"/>
      <c r="C593" s="5"/>
      <c r="E593" s="6"/>
    </row>
    <row r="594" spans="2:5" x14ac:dyDescent="0.25">
      <c r="B594" s="5"/>
      <c r="C594" s="5"/>
      <c r="E594" s="6"/>
    </row>
    <row r="595" spans="2:5" x14ac:dyDescent="0.25">
      <c r="B595" s="5"/>
      <c r="C595" s="5"/>
      <c r="E595" s="6"/>
    </row>
    <row r="596" spans="2:5" x14ac:dyDescent="0.25">
      <c r="B596" s="5"/>
      <c r="C596" s="5"/>
      <c r="E596" s="6"/>
    </row>
    <row r="597" spans="2:5" x14ac:dyDescent="0.25">
      <c r="B597" s="5"/>
      <c r="C597" s="5"/>
      <c r="E597" s="6"/>
    </row>
    <row r="598" spans="2:5" x14ac:dyDescent="0.25">
      <c r="B598" s="5"/>
      <c r="C598" s="5"/>
      <c r="E598" s="6"/>
    </row>
    <row r="599" spans="2:5" x14ac:dyDescent="0.25">
      <c r="B599" s="5"/>
      <c r="C599" s="5"/>
      <c r="E599" s="6"/>
    </row>
    <row r="600" spans="2:5" x14ac:dyDescent="0.25">
      <c r="B600" s="5"/>
      <c r="C600" s="5"/>
      <c r="E600" s="6"/>
    </row>
    <row r="601" spans="2:5" x14ac:dyDescent="0.25">
      <c r="B601" s="5"/>
      <c r="C601" s="5"/>
      <c r="E601" s="6"/>
    </row>
    <row r="602" spans="2:5" x14ac:dyDescent="0.25">
      <c r="B602" s="5"/>
      <c r="C602" s="5"/>
      <c r="E602" s="6"/>
    </row>
    <row r="603" spans="2:5" x14ac:dyDescent="0.25">
      <c r="B603" s="5"/>
      <c r="C603" s="5"/>
      <c r="E603" s="6"/>
    </row>
    <row r="604" spans="2:5" x14ac:dyDescent="0.25">
      <c r="B604" s="5"/>
      <c r="C604" s="5"/>
      <c r="E604" s="6"/>
    </row>
    <row r="605" spans="2:5" x14ac:dyDescent="0.25">
      <c r="B605" s="5"/>
      <c r="C605" s="5"/>
      <c r="E605" s="6"/>
    </row>
    <row r="606" spans="2:5" x14ac:dyDescent="0.25">
      <c r="B606" s="5"/>
      <c r="C606" s="5"/>
      <c r="E606" s="6"/>
    </row>
    <row r="607" spans="2:5" x14ac:dyDescent="0.25">
      <c r="B607" s="5"/>
      <c r="C607" s="5"/>
      <c r="E607" s="6"/>
    </row>
    <row r="608" spans="2:5" x14ac:dyDescent="0.25">
      <c r="B608" s="5"/>
      <c r="C608" s="5"/>
      <c r="E608" s="6"/>
    </row>
    <row r="609" spans="2:5" x14ac:dyDescent="0.25">
      <c r="B609" s="5"/>
      <c r="C609" s="5"/>
      <c r="E609" s="6"/>
    </row>
    <row r="610" spans="2:5" x14ac:dyDescent="0.25">
      <c r="B610" s="5"/>
      <c r="C610" s="5"/>
      <c r="E610" s="6"/>
    </row>
    <row r="611" spans="2:5" x14ac:dyDescent="0.25">
      <c r="B611" s="5"/>
      <c r="C611" s="5"/>
      <c r="E611" s="6"/>
    </row>
    <row r="612" spans="2:5" x14ac:dyDescent="0.25">
      <c r="B612" s="5"/>
      <c r="C612" s="5"/>
      <c r="E612" s="6"/>
    </row>
    <row r="613" spans="2:5" x14ac:dyDescent="0.25">
      <c r="B613" s="5"/>
      <c r="C613" s="5"/>
      <c r="E613" s="6"/>
    </row>
    <row r="614" spans="2:5" x14ac:dyDescent="0.25">
      <c r="B614" s="5"/>
      <c r="C614" s="5"/>
      <c r="E614" s="6"/>
    </row>
    <row r="615" spans="2:5" x14ac:dyDescent="0.25">
      <c r="B615" s="5"/>
      <c r="C615" s="5"/>
      <c r="E615" s="6"/>
    </row>
    <row r="616" spans="2:5" x14ac:dyDescent="0.25">
      <c r="B616" s="5"/>
      <c r="C616" s="5"/>
      <c r="E616" s="6"/>
    </row>
    <row r="617" spans="2:5" x14ac:dyDescent="0.25">
      <c r="B617" s="5"/>
      <c r="C617" s="5"/>
      <c r="E617" s="6"/>
    </row>
    <row r="618" spans="2:5" x14ac:dyDescent="0.25">
      <c r="B618" s="5"/>
      <c r="C618" s="5"/>
      <c r="E618" s="6"/>
    </row>
    <row r="619" spans="2:5" x14ac:dyDescent="0.25">
      <c r="B619" s="5"/>
      <c r="C619" s="5"/>
      <c r="E619" s="6"/>
    </row>
    <row r="620" spans="2:5" x14ac:dyDescent="0.25">
      <c r="B620" s="5"/>
      <c r="C620" s="5"/>
      <c r="E620" s="6"/>
    </row>
    <row r="621" spans="2:5" x14ac:dyDescent="0.25">
      <c r="B621" s="5"/>
      <c r="C621" s="5"/>
      <c r="E621" s="6"/>
    </row>
    <row r="622" spans="2:5" x14ac:dyDescent="0.25">
      <c r="B622" s="5"/>
      <c r="C622" s="5"/>
      <c r="E622" s="6"/>
    </row>
    <row r="623" spans="2:5" x14ac:dyDescent="0.25">
      <c r="B623" s="5"/>
      <c r="C623" s="5"/>
      <c r="E623" s="6"/>
    </row>
    <row r="624" spans="2:5" x14ac:dyDescent="0.25">
      <c r="B624" s="5"/>
      <c r="C624" s="5"/>
      <c r="E624" s="6"/>
    </row>
    <row r="625" spans="2:5" x14ac:dyDescent="0.25">
      <c r="B625" s="5"/>
      <c r="C625" s="5"/>
      <c r="E625" s="6"/>
    </row>
    <row r="626" spans="2:5" x14ac:dyDescent="0.25">
      <c r="B626" s="5"/>
      <c r="C626" s="5"/>
      <c r="E626" s="6"/>
    </row>
    <row r="627" spans="2:5" x14ac:dyDescent="0.25">
      <c r="B627" s="5"/>
      <c r="C627" s="5"/>
      <c r="E627" s="6"/>
    </row>
    <row r="628" spans="2:5" x14ac:dyDescent="0.25">
      <c r="B628" s="5"/>
      <c r="C628" s="5"/>
      <c r="E628" s="6"/>
    </row>
    <row r="629" spans="2:5" x14ac:dyDescent="0.25">
      <c r="B629" s="5"/>
      <c r="C629" s="5"/>
      <c r="E629" s="6"/>
    </row>
    <row r="630" spans="2:5" x14ac:dyDescent="0.25">
      <c r="B630" s="5"/>
      <c r="C630" s="5"/>
      <c r="E630" s="6"/>
    </row>
    <row r="631" spans="2:5" x14ac:dyDescent="0.25">
      <c r="B631" s="5"/>
      <c r="C631" s="5"/>
      <c r="E631" s="6"/>
    </row>
    <row r="632" spans="2:5" x14ac:dyDescent="0.25">
      <c r="B632" s="5"/>
      <c r="C632" s="5"/>
      <c r="E632" s="6"/>
    </row>
    <row r="633" spans="2:5" x14ac:dyDescent="0.25">
      <c r="B633" s="5"/>
      <c r="C633" s="5"/>
      <c r="E633" s="6"/>
    </row>
    <row r="634" spans="2:5" x14ac:dyDescent="0.25">
      <c r="B634" s="5"/>
      <c r="C634" s="5"/>
      <c r="E634" s="6"/>
    </row>
    <row r="635" spans="2:5" x14ac:dyDescent="0.25">
      <c r="B635" s="5"/>
      <c r="C635" s="5"/>
      <c r="E635" s="6"/>
    </row>
    <row r="636" spans="2:5" x14ac:dyDescent="0.25">
      <c r="B636" s="5"/>
      <c r="C636" s="5"/>
      <c r="E636" s="6"/>
    </row>
    <row r="637" spans="2:5" x14ac:dyDescent="0.25">
      <c r="B637" s="5"/>
      <c r="C637" s="5"/>
      <c r="E637" s="6"/>
    </row>
    <row r="638" spans="2:5" x14ac:dyDescent="0.25">
      <c r="B638" s="5"/>
      <c r="C638" s="5"/>
      <c r="E638" s="6"/>
    </row>
    <row r="639" spans="2:5" x14ac:dyDescent="0.25">
      <c r="B639" s="5"/>
      <c r="C639" s="5"/>
      <c r="E639" s="6"/>
    </row>
    <row r="640" spans="2:5" x14ac:dyDescent="0.25">
      <c r="B640" s="5"/>
      <c r="C640" s="5"/>
      <c r="E640" s="6"/>
    </row>
    <row r="641" spans="2:5" x14ac:dyDescent="0.25">
      <c r="B641" s="5"/>
      <c r="C641" s="5"/>
      <c r="E641" s="6"/>
    </row>
    <row r="642" spans="2:5" x14ac:dyDescent="0.25">
      <c r="B642" s="5"/>
      <c r="C642" s="5"/>
      <c r="E642" s="6"/>
    </row>
    <row r="643" spans="2:5" x14ac:dyDescent="0.25">
      <c r="B643" s="5"/>
      <c r="C643" s="5"/>
      <c r="E643" s="6"/>
    </row>
    <row r="644" spans="2:5" x14ac:dyDescent="0.25">
      <c r="B644" s="5"/>
      <c r="C644" s="5"/>
      <c r="E644" s="6"/>
    </row>
    <row r="645" spans="2:5" x14ac:dyDescent="0.25">
      <c r="B645" s="5"/>
      <c r="C645" s="5"/>
      <c r="E645" s="6"/>
    </row>
    <row r="646" spans="2:5" x14ac:dyDescent="0.25">
      <c r="B646" s="5"/>
      <c r="C646" s="5"/>
      <c r="E646" s="6"/>
    </row>
    <row r="647" spans="2:5" x14ac:dyDescent="0.25">
      <c r="B647" s="5"/>
      <c r="C647" s="5"/>
      <c r="E647" s="6"/>
    </row>
    <row r="648" spans="2:5" x14ac:dyDescent="0.25">
      <c r="B648" s="5"/>
      <c r="C648" s="5"/>
      <c r="E648" s="6"/>
    </row>
    <row r="649" spans="2:5" x14ac:dyDescent="0.25">
      <c r="B649" s="5"/>
      <c r="C649" s="5"/>
      <c r="E649" s="6"/>
    </row>
    <row r="650" spans="2:5" x14ac:dyDescent="0.25">
      <c r="B650" s="5"/>
      <c r="C650" s="5"/>
      <c r="E650" s="6"/>
    </row>
    <row r="651" spans="2:5" x14ac:dyDescent="0.25">
      <c r="B651" s="5"/>
      <c r="C651" s="5"/>
      <c r="E651" s="6"/>
    </row>
    <row r="652" spans="2:5" x14ac:dyDescent="0.25">
      <c r="B652" s="5"/>
      <c r="C652" s="5"/>
      <c r="E652" s="6"/>
    </row>
    <row r="653" spans="2:5" x14ac:dyDescent="0.25">
      <c r="B653" s="5"/>
      <c r="C653" s="5"/>
      <c r="E653" s="6"/>
    </row>
    <row r="654" spans="2:5" x14ac:dyDescent="0.25">
      <c r="E654" s="6"/>
    </row>
    <row r="655" spans="2:5" x14ac:dyDescent="0.25">
      <c r="E655" s="6"/>
    </row>
    <row r="656" spans="2:5" x14ac:dyDescent="0.25">
      <c r="E656" s="6"/>
    </row>
    <row r="657" spans="5:5" x14ac:dyDescent="0.25">
      <c r="E657" s="6"/>
    </row>
    <row r="658" spans="5:5" x14ac:dyDescent="0.25">
      <c r="E658" s="6"/>
    </row>
    <row r="659" spans="5:5" x14ac:dyDescent="0.25">
      <c r="E659" s="6"/>
    </row>
    <row r="660" spans="5:5" x14ac:dyDescent="0.25">
      <c r="E660" s="6"/>
    </row>
    <row r="661" spans="5:5" x14ac:dyDescent="0.25">
      <c r="E661" s="6"/>
    </row>
    <row r="662" spans="5:5" x14ac:dyDescent="0.25">
      <c r="E662" s="6"/>
    </row>
    <row r="663" spans="5:5" x14ac:dyDescent="0.25">
      <c r="E663" s="6"/>
    </row>
    <row r="664" spans="5:5" x14ac:dyDescent="0.25">
      <c r="E664" s="6"/>
    </row>
    <row r="665" spans="5:5" x14ac:dyDescent="0.25">
      <c r="E665" s="6"/>
    </row>
    <row r="666" spans="5:5" x14ac:dyDescent="0.25">
      <c r="E666" s="6"/>
    </row>
    <row r="667" spans="5:5" x14ac:dyDescent="0.25">
      <c r="E667" s="6"/>
    </row>
    <row r="668" spans="5:5" x14ac:dyDescent="0.25">
      <c r="E668" s="6"/>
    </row>
    <row r="669" spans="5:5" x14ac:dyDescent="0.25">
      <c r="E669" s="6"/>
    </row>
    <row r="670" spans="5:5" x14ac:dyDescent="0.25">
      <c r="E670" s="6"/>
    </row>
    <row r="671" spans="5:5" x14ac:dyDescent="0.25">
      <c r="E671" s="6"/>
    </row>
    <row r="672" spans="5:5" x14ac:dyDescent="0.25">
      <c r="E672" s="6"/>
    </row>
    <row r="673" spans="5:5" x14ac:dyDescent="0.25">
      <c r="E673" s="6"/>
    </row>
    <row r="674" spans="5:5" x14ac:dyDescent="0.25">
      <c r="E674" s="6"/>
    </row>
    <row r="675" spans="5:5" x14ac:dyDescent="0.25">
      <c r="E675" s="6"/>
    </row>
    <row r="676" spans="5:5" x14ac:dyDescent="0.25">
      <c r="E676" s="6"/>
    </row>
    <row r="677" spans="5:5" x14ac:dyDescent="0.25">
      <c r="E677" s="6"/>
    </row>
    <row r="678" spans="5:5" x14ac:dyDescent="0.25">
      <c r="E678" s="6"/>
    </row>
    <row r="679" spans="5:5" x14ac:dyDescent="0.25">
      <c r="E679" s="6"/>
    </row>
    <row r="680" spans="5:5" x14ac:dyDescent="0.25">
      <c r="E680" s="6"/>
    </row>
    <row r="681" spans="5:5" x14ac:dyDescent="0.25">
      <c r="E681" s="6"/>
    </row>
    <row r="682" spans="5:5" x14ac:dyDescent="0.25">
      <c r="E682" s="6"/>
    </row>
    <row r="683" spans="5:5" x14ac:dyDescent="0.25">
      <c r="E683" s="6"/>
    </row>
    <row r="684" spans="5:5" x14ac:dyDescent="0.25">
      <c r="E684" s="6"/>
    </row>
    <row r="685" spans="5:5" x14ac:dyDescent="0.25">
      <c r="E685" s="6"/>
    </row>
    <row r="686" spans="5:5" x14ac:dyDescent="0.25">
      <c r="E686" s="6"/>
    </row>
    <row r="687" spans="5:5" x14ac:dyDescent="0.25">
      <c r="E687" s="6"/>
    </row>
    <row r="688" spans="5:5" x14ac:dyDescent="0.25">
      <c r="E688" s="6"/>
    </row>
    <row r="689" spans="5:5" x14ac:dyDescent="0.25">
      <c r="E689" s="6"/>
    </row>
    <row r="690" spans="5:5" x14ac:dyDescent="0.25">
      <c r="E690" s="6"/>
    </row>
    <row r="691" spans="5:5" x14ac:dyDescent="0.25">
      <c r="E691" s="6"/>
    </row>
    <row r="692" spans="5:5" x14ac:dyDescent="0.25">
      <c r="E692" s="6"/>
    </row>
    <row r="693" spans="5:5" x14ac:dyDescent="0.25">
      <c r="E693" s="6"/>
    </row>
    <row r="694" spans="5:5" x14ac:dyDescent="0.25">
      <c r="E694" s="6"/>
    </row>
    <row r="695" spans="5:5" x14ac:dyDescent="0.25">
      <c r="E695" s="6"/>
    </row>
    <row r="696" spans="5:5" x14ac:dyDescent="0.25">
      <c r="E696" s="6"/>
    </row>
    <row r="697" spans="5:5" x14ac:dyDescent="0.25">
      <c r="E697" s="6"/>
    </row>
    <row r="698" spans="5:5" x14ac:dyDescent="0.25">
      <c r="E698" s="6"/>
    </row>
    <row r="699" spans="5:5" x14ac:dyDescent="0.25">
      <c r="E699" s="6"/>
    </row>
    <row r="700" spans="5:5" x14ac:dyDescent="0.25">
      <c r="E700" s="6"/>
    </row>
    <row r="701" spans="5:5" x14ac:dyDescent="0.25">
      <c r="E701" s="6"/>
    </row>
    <row r="702" spans="5:5" x14ac:dyDescent="0.25">
      <c r="E702" s="6"/>
    </row>
    <row r="703" spans="5:5" x14ac:dyDescent="0.25">
      <c r="E703" s="6"/>
    </row>
    <row r="704" spans="5:5" x14ac:dyDescent="0.25">
      <c r="E704" s="6"/>
    </row>
    <row r="705" spans="5:5" x14ac:dyDescent="0.25">
      <c r="E705" s="6"/>
    </row>
    <row r="706" spans="5:5" x14ac:dyDescent="0.25">
      <c r="E706" s="6"/>
    </row>
    <row r="707" spans="5:5" x14ac:dyDescent="0.25">
      <c r="E707" s="6"/>
    </row>
    <row r="708" spans="5:5" x14ac:dyDescent="0.25">
      <c r="E708" s="6"/>
    </row>
    <row r="709" spans="5:5" x14ac:dyDescent="0.25">
      <c r="E709" s="6"/>
    </row>
    <row r="710" spans="5:5" x14ac:dyDescent="0.25">
      <c r="E710" s="6"/>
    </row>
    <row r="711" spans="5:5" x14ac:dyDescent="0.25">
      <c r="E711" s="6"/>
    </row>
    <row r="712" spans="5:5" x14ac:dyDescent="0.25">
      <c r="E712" s="6"/>
    </row>
    <row r="713" spans="5:5" x14ac:dyDescent="0.25">
      <c r="E713" s="6"/>
    </row>
    <row r="714" spans="5:5" x14ac:dyDescent="0.25">
      <c r="E714" s="6"/>
    </row>
    <row r="715" spans="5:5" x14ac:dyDescent="0.25">
      <c r="E715" s="6"/>
    </row>
    <row r="716" spans="5:5" x14ac:dyDescent="0.25">
      <c r="E716" s="6"/>
    </row>
    <row r="717" spans="5:5" x14ac:dyDescent="0.25">
      <c r="E717" s="6"/>
    </row>
    <row r="718" spans="5:5" x14ac:dyDescent="0.25">
      <c r="E718" s="6"/>
    </row>
    <row r="719" spans="5:5" x14ac:dyDescent="0.25">
      <c r="E719" s="6"/>
    </row>
    <row r="720" spans="5:5" x14ac:dyDescent="0.25">
      <c r="E720" s="6"/>
    </row>
    <row r="721" spans="5:5" x14ac:dyDescent="0.25">
      <c r="E721" s="6"/>
    </row>
    <row r="722" spans="5:5" x14ac:dyDescent="0.25">
      <c r="E722" s="6"/>
    </row>
    <row r="723" spans="5:5" x14ac:dyDescent="0.25">
      <c r="E723" s="6"/>
    </row>
    <row r="724" spans="5:5" x14ac:dyDescent="0.25">
      <c r="E724" s="6"/>
    </row>
    <row r="725" spans="5:5" x14ac:dyDescent="0.25">
      <c r="E725" s="6"/>
    </row>
    <row r="726" spans="5:5" x14ac:dyDescent="0.25">
      <c r="E726" s="6"/>
    </row>
    <row r="727" spans="5:5" x14ac:dyDescent="0.25">
      <c r="E727" s="6"/>
    </row>
    <row r="728" spans="5:5" x14ac:dyDescent="0.25">
      <c r="E728" s="6"/>
    </row>
    <row r="729" spans="5:5" x14ac:dyDescent="0.25">
      <c r="E729" s="6"/>
    </row>
    <row r="730" spans="5:5" x14ac:dyDescent="0.25">
      <c r="E730" s="6"/>
    </row>
    <row r="731" spans="5:5" x14ac:dyDescent="0.25">
      <c r="E731" s="6"/>
    </row>
    <row r="732" spans="5:5" x14ac:dyDescent="0.25">
      <c r="E732" s="6"/>
    </row>
    <row r="733" spans="5:5" x14ac:dyDescent="0.25">
      <c r="E733" s="6"/>
    </row>
    <row r="734" spans="5:5" x14ac:dyDescent="0.25">
      <c r="E734" s="6"/>
    </row>
    <row r="735" spans="5:5" x14ac:dyDescent="0.25">
      <c r="E735" s="6"/>
    </row>
    <row r="736" spans="5:5" x14ac:dyDescent="0.25">
      <c r="E736" s="6"/>
    </row>
    <row r="737" spans="5:5" x14ac:dyDescent="0.25">
      <c r="E737" s="6"/>
    </row>
    <row r="738" spans="5:5" x14ac:dyDescent="0.25">
      <c r="E738" s="6"/>
    </row>
    <row r="739" spans="5:5" x14ac:dyDescent="0.25">
      <c r="E739" s="6"/>
    </row>
    <row r="740" spans="5:5" x14ac:dyDescent="0.25">
      <c r="E740" s="6"/>
    </row>
    <row r="741" spans="5:5" x14ac:dyDescent="0.25">
      <c r="E741" s="6"/>
    </row>
    <row r="742" spans="5:5" x14ac:dyDescent="0.25">
      <c r="E742" s="6"/>
    </row>
    <row r="743" spans="5:5" x14ac:dyDescent="0.25">
      <c r="E743" s="6"/>
    </row>
    <row r="744" spans="5:5" x14ac:dyDescent="0.25">
      <c r="E744" s="6"/>
    </row>
    <row r="745" spans="5:5" x14ac:dyDescent="0.25">
      <c r="E745" s="6"/>
    </row>
    <row r="746" spans="5:5" x14ac:dyDescent="0.25">
      <c r="E746" s="6"/>
    </row>
    <row r="747" spans="5:5" x14ac:dyDescent="0.25">
      <c r="E747" s="6"/>
    </row>
    <row r="748" spans="5:5" x14ac:dyDescent="0.25">
      <c r="E748" s="6"/>
    </row>
    <row r="749" spans="5:5" x14ac:dyDescent="0.25">
      <c r="E749" s="6"/>
    </row>
    <row r="750" spans="5:5" x14ac:dyDescent="0.25">
      <c r="E750" s="6"/>
    </row>
    <row r="751" spans="5:5" x14ac:dyDescent="0.25">
      <c r="E751" s="6"/>
    </row>
    <row r="752" spans="5:5" x14ac:dyDescent="0.25">
      <c r="E752" s="6"/>
    </row>
    <row r="753" spans="5:5" x14ac:dyDescent="0.25">
      <c r="E753" s="6"/>
    </row>
    <row r="754" spans="5:5" x14ac:dyDescent="0.25">
      <c r="E754" s="6"/>
    </row>
    <row r="755" spans="5:5" x14ac:dyDescent="0.25">
      <c r="E755" s="6"/>
    </row>
    <row r="756" spans="5:5" x14ac:dyDescent="0.25">
      <c r="E756" s="6"/>
    </row>
    <row r="757" spans="5:5" x14ac:dyDescent="0.25">
      <c r="E757" s="6"/>
    </row>
    <row r="758" spans="5:5" x14ac:dyDescent="0.25">
      <c r="E758" s="6"/>
    </row>
    <row r="759" spans="5:5" x14ac:dyDescent="0.25">
      <c r="E759" s="6"/>
    </row>
    <row r="760" spans="5:5" x14ac:dyDescent="0.25">
      <c r="E760" s="6"/>
    </row>
    <row r="761" spans="5:5" x14ac:dyDescent="0.25">
      <c r="E761" s="6"/>
    </row>
    <row r="762" spans="5:5" x14ac:dyDescent="0.25">
      <c r="E762" s="6"/>
    </row>
    <row r="763" spans="5:5" x14ac:dyDescent="0.25">
      <c r="E763" s="6"/>
    </row>
    <row r="764" spans="5:5" x14ac:dyDescent="0.25">
      <c r="E764" s="6"/>
    </row>
    <row r="765" spans="5:5" x14ac:dyDescent="0.25">
      <c r="E765" s="6"/>
    </row>
    <row r="766" spans="5:5" x14ac:dyDescent="0.25">
      <c r="E766" s="6"/>
    </row>
    <row r="767" spans="5:5" x14ac:dyDescent="0.25">
      <c r="E767" s="6"/>
    </row>
    <row r="768" spans="5:5" x14ac:dyDescent="0.25">
      <c r="E768" s="6"/>
    </row>
    <row r="769" spans="5:5" x14ac:dyDescent="0.25">
      <c r="E769" s="6"/>
    </row>
    <row r="770" spans="5:5" x14ac:dyDescent="0.25">
      <c r="E770" s="6"/>
    </row>
    <row r="771" spans="5:5" x14ac:dyDescent="0.25">
      <c r="E771" s="6"/>
    </row>
    <row r="772" spans="5:5" x14ac:dyDescent="0.25">
      <c r="E772" s="6"/>
    </row>
    <row r="773" spans="5:5" x14ac:dyDescent="0.25">
      <c r="E773" s="6"/>
    </row>
    <row r="774" spans="5:5" x14ac:dyDescent="0.25">
      <c r="E774" s="6"/>
    </row>
    <row r="775" spans="5:5" x14ac:dyDescent="0.25">
      <c r="E775" s="6"/>
    </row>
    <row r="776" spans="5:5" x14ac:dyDescent="0.25">
      <c r="E776" s="6"/>
    </row>
    <row r="777" spans="5:5" x14ac:dyDescent="0.25">
      <c r="E777" s="6"/>
    </row>
    <row r="778" spans="5:5" x14ac:dyDescent="0.25">
      <c r="E778" s="6"/>
    </row>
    <row r="779" spans="5:5" x14ac:dyDescent="0.25">
      <c r="E779" s="6"/>
    </row>
    <row r="780" spans="5:5" x14ac:dyDescent="0.25">
      <c r="E780" s="6"/>
    </row>
    <row r="781" spans="5:5" x14ac:dyDescent="0.25">
      <c r="E781" s="6"/>
    </row>
    <row r="782" spans="5:5" x14ac:dyDescent="0.25">
      <c r="E782" s="6"/>
    </row>
    <row r="783" spans="5:5" x14ac:dyDescent="0.25">
      <c r="E783" s="6"/>
    </row>
    <row r="784" spans="5:5" x14ac:dyDescent="0.25">
      <c r="E784" s="6"/>
    </row>
    <row r="785" spans="5:5" x14ac:dyDescent="0.25">
      <c r="E785" s="6"/>
    </row>
    <row r="786" spans="5:5" x14ac:dyDescent="0.25">
      <c r="E786" s="6"/>
    </row>
    <row r="787" spans="5:5" x14ac:dyDescent="0.25">
      <c r="E787" s="6"/>
    </row>
    <row r="788" spans="5:5" x14ac:dyDescent="0.25">
      <c r="E788" s="6"/>
    </row>
    <row r="789" spans="5:5" x14ac:dyDescent="0.25">
      <c r="E789" s="6"/>
    </row>
    <row r="790" spans="5:5" x14ac:dyDescent="0.25">
      <c r="E790" s="6"/>
    </row>
    <row r="791" spans="5:5" x14ac:dyDescent="0.25">
      <c r="E791" s="6"/>
    </row>
    <row r="792" spans="5:5" x14ac:dyDescent="0.25">
      <c r="E792" s="6"/>
    </row>
    <row r="793" spans="5:5" x14ac:dyDescent="0.25">
      <c r="E793" s="6"/>
    </row>
    <row r="794" spans="5:5" x14ac:dyDescent="0.25">
      <c r="E794" s="6"/>
    </row>
    <row r="795" spans="5:5" x14ac:dyDescent="0.25">
      <c r="E795" s="6"/>
    </row>
    <row r="796" spans="5:5" x14ac:dyDescent="0.25">
      <c r="E796" s="6"/>
    </row>
    <row r="797" spans="5:5" x14ac:dyDescent="0.25">
      <c r="E797" s="6"/>
    </row>
    <row r="798" spans="5:5" x14ac:dyDescent="0.25">
      <c r="E798" s="6"/>
    </row>
    <row r="799" spans="5:5" x14ac:dyDescent="0.25">
      <c r="E799" s="6"/>
    </row>
    <row r="800" spans="5:5" x14ac:dyDescent="0.25">
      <c r="E800" s="6"/>
    </row>
    <row r="801" spans="5:5" x14ac:dyDescent="0.25">
      <c r="E801" s="6"/>
    </row>
    <row r="802" spans="5:5" x14ac:dyDescent="0.25">
      <c r="E802" s="6"/>
    </row>
    <row r="803" spans="5:5" x14ac:dyDescent="0.25">
      <c r="E803" s="6"/>
    </row>
    <row r="804" spans="5:5" x14ac:dyDescent="0.25">
      <c r="E804" s="6"/>
    </row>
    <row r="805" spans="5:5" x14ac:dyDescent="0.25">
      <c r="E805" s="6"/>
    </row>
    <row r="806" spans="5:5" x14ac:dyDescent="0.25">
      <c r="E806" s="6"/>
    </row>
    <row r="807" spans="5:5" x14ac:dyDescent="0.25">
      <c r="E807" s="6"/>
    </row>
    <row r="808" spans="5:5" x14ac:dyDescent="0.25">
      <c r="E808" s="6"/>
    </row>
    <row r="809" spans="5:5" x14ac:dyDescent="0.25">
      <c r="E809" s="6"/>
    </row>
    <row r="810" spans="5:5" x14ac:dyDescent="0.25">
      <c r="E810" s="6"/>
    </row>
    <row r="811" spans="5:5" x14ac:dyDescent="0.25">
      <c r="E811" s="6"/>
    </row>
    <row r="812" spans="5:5" x14ac:dyDescent="0.25">
      <c r="E812" s="6"/>
    </row>
    <row r="813" spans="5:5" x14ac:dyDescent="0.25">
      <c r="E813" s="6"/>
    </row>
    <row r="814" spans="5:5" x14ac:dyDescent="0.25">
      <c r="E814" s="6"/>
    </row>
    <row r="815" spans="5:5" x14ac:dyDescent="0.25">
      <c r="E815" s="6"/>
    </row>
    <row r="816" spans="5:5" x14ac:dyDescent="0.25">
      <c r="E816" s="6"/>
    </row>
    <row r="817" spans="5:5" x14ac:dyDescent="0.25">
      <c r="E817" s="6"/>
    </row>
    <row r="818" spans="5:5" x14ac:dyDescent="0.25">
      <c r="E818" s="6"/>
    </row>
    <row r="819" spans="5:5" x14ac:dyDescent="0.25">
      <c r="E819" s="6"/>
    </row>
    <row r="820" spans="5:5" x14ac:dyDescent="0.25">
      <c r="E820" s="6"/>
    </row>
    <row r="821" spans="5:5" x14ac:dyDescent="0.25">
      <c r="E821" s="6"/>
    </row>
    <row r="822" spans="5:5" x14ac:dyDescent="0.25">
      <c r="E822" s="6"/>
    </row>
    <row r="823" spans="5:5" x14ac:dyDescent="0.25">
      <c r="E823" s="6"/>
    </row>
    <row r="824" spans="5:5" x14ac:dyDescent="0.25">
      <c r="E824" s="6"/>
    </row>
    <row r="825" spans="5:5" x14ac:dyDescent="0.25">
      <c r="E825" s="6"/>
    </row>
    <row r="826" spans="5:5" x14ac:dyDescent="0.25">
      <c r="E826" s="6"/>
    </row>
    <row r="827" spans="5:5" x14ac:dyDescent="0.25">
      <c r="E827" s="6"/>
    </row>
    <row r="828" spans="5:5" x14ac:dyDescent="0.25">
      <c r="E828" s="6"/>
    </row>
    <row r="829" spans="5:5" x14ac:dyDescent="0.25">
      <c r="E829" s="6"/>
    </row>
    <row r="830" spans="5:5" x14ac:dyDescent="0.25">
      <c r="E830" s="6"/>
    </row>
    <row r="831" spans="5:5" x14ac:dyDescent="0.25">
      <c r="E831" s="6"/>
    </row>
    <row r="832" spans="5:5" x14ac:dyDescent="0.25">
      <c r="E832" s="6"/>
    </row>
    <row r="833" spans="5:5" x14ac:dyDescent="0.25">
      <c r="E833" s="6"/>
    </row>
    <row r="834" spans="5:5" x14ac:dyDescent="0.25">
      <c r="E834" s="6"/>
    </row>
    <row r="835" spans="5:5" x14ac:dyDescent="0.25">
      <c r="E835" s="6"/>
    </row>
    <row r="836" spans="5:5" x14ac:dyDescent="0.25">
      <c r="E836" s="6"/>
    </row>
  </sheetData>
  <pageMargins left="0.75" right="0.75" top="1" bottom="1" header="0.5" footer="0.5"/>
  <pageSetup orientation="portrait" horizontalDpi="300" verticalDpi="300" r:id="rId1"/>
  <headerFooter alignWithMargins="0">
    <oddFooter>&amp;C&amp;D&amp;RPage &amp;P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CFD701-CB1C-4372-8E67-D5E993720019}">
  <sheetPr codeName="Sheet18"/>
  <dimension ref="A3:M34"/>
  <sheetViews>
    <sheetView topLeftCell="A4" workbookViewId="0">
      <selection activeCell="K11" sqref="K11"/>
    </sheetView>
  </sheetViews>
  <sheetFormatPr defaultRowHeight="13.2" x14ac:dyDescent="0.25"/>
  <cols>
    <col min="1" max="1" width="16.44140625" style="4" bestFit="1" customWidth="1"/>
    <col min="2" max="2" width="7.5546875" style="4" bestFit="1" customWidth="1"/>
    <col min="3" max="3" width="8.44140625" style="4" bestFit="1" customWidth="1"/>
    <col min="4" max="5" width="7" style="4" bestFit="1" customWidth="1"/>
    <col min="6" max="6" width="8" style="4" bestFit="1" customWidth="1"/>
    <col min="7" max="7" width="6" style="4" bestFit="1" customWidth="1"/>
    <col min="8" max="8" width="4.21875" style="4" bestFit="1" customWidth="1"/>
    <col min="9" max="9" width="10.21875" style="4" bestFit="1" customWidth="1"/>
    <col min="10" max="10" width="7.77734375" style="4" bestFit="1" customWidth="1"/>
    <col min="11" max="11" width="9.88671875" style="4" bestFit="1" customWidth="1"/>
    <col min="12" max="12" width="9.5546875" style="4" bestFit="1" customWidth="1"/>
    <col min="13" max="13" width="10.77734375" style="4" bestFit="1" customWidth="1"/>
    <col min="14" max="16384" width="8.88671875" style="4"/>
  </cols>
  <sheetData>
    <row r="3" spans="1:13" ht="14.4" x14ac:dyDescent="0.3">
      <c r="A3" s="7" t="s">
        <v>51</v>
      </c>
      <c r="B3"/>
      <c r="C3"/>
      <c r="D3"/>
      <c r="E3"/>
      <c r="F3"/>
      <c r="G3"/>
      <c r="H3"/>
      <c r="I3"/>
      <c r="J3"/>
      <c r="K3"/>
      <c r="L3"/>
      <c r="M3"/>
    </row>
    <row r="4" spans="1:13" ht="14.4" x14ac:dyDescent="0.3">
      <c r="A4"/>
      <c r="B4" t="s">
        <v>5</v>
      </c>
      <c r="C4" t="s">
        <v>16</v>
      </c>
      <c r="D4" t="s">
        <v>26</v>
      </c>
      <c r="E4" t="s">
        <v>30</v>
      </c>
      <c r="F4" t="s">
        <v>37</v>
      </c>
      <c r="G4" t="s">
        <v>39</v>
      </c>
      <c r="H4" t="s">
        <v>41</v>
      </c>
      <c r="I4" t="s">
        <v>43</v>
      </c>
      <c r="J4" t="s">
        <v>45</v>
      </c>
      <c r="K4" t="s">
        <v>46</v>
      </c>
      <c r="L4" t="s">
        <v>49</v>
      </c>
      <c r="M4" t="s">
        <v>52</v>
      </c>
    </row>
    <row r="5" spans="1:13" ht="14.4" x14ac:dyDescent="0.3">
      <c r="A5" s="8" t="s">
        <v>23</v>
      </c>
      <c r="B5"/>
      <c r="C5">
        <v>103</v>
      </c>
      <c r="D5"/>
      <c r="E5"/>
      <c r="F5"/>
      <c r="G5"/>
      <c r="H5"/>
      <c r="I5"/>
      <c r="J5"/>
      <c r="K5"/>
      <c r="L5"/>
      <c r="M5">
        <v>103</v>
      </c>
    </row>
    <row r="6" spans="1:13" ht="14.4" x14ac:dyDescent="0.3">
      <c r="A6" s="8" t="s">
        <v>21</v>
      </c>
      <c r="B6"/>
      <c r="C6">
        <v>55</v>
      </c>
      <c r="D6">
        <v>46</v>
      </c>
      <c r="E6"/>
      <c r="F6">
        <v>164</v>
      </c>
      <c r="G6"/>
      <c r="H6">
        <v>136</v>
      </c>
      <c r="I6"/>
      <c r="J6"/>
      <c r="K6">
        <v>160.5</v>
      </c>
      <c r="L6"/>
      <c r="M6">
        <v>561.5</v>
      </c>
    </row>
    <row r="7" spans="1:13" ht="14.4" x14ac:dyDescent="0.3">
      <c r="A7" s="8" t="s">
        <v>38</v>
      </c>
      <c r="B7"/>
      <c r="C7"/>
      <c r="D7"/>
      <c r="E7"/>
      <c r="F7">
        <v>133.5</v>
      </c>
      <c r="G7"/>
      <c r="H7"/>
      <c r="I7"/>
      <c r="J7">
        <v>46</v>
      </c>
      <c r="K7"/>
      <c r="L7"/>
      <c r="M7">
        <v>179.5</v>
      </c>
    </row>
    <row r="8" spans="1:13" ht="14.4" x14ac:dyDescent="0.3">
      <c r="A8" s="8" t="s">
        <v>8</v>
      </c>
      <c r="B8">
        <v>101.5</v>
      </c>
      <c r="C8"/>
      <c r="D8"/>
      <c r="E8">
        <v>59.5</v>
      </c>
      <c r="F8"/>
      <c r="G8"/>
      <c r="H8"/>
      <c r="I8"/>
      <c r="J8"/>
      <c r="K8"/>
      <c r="L8"/>
      <c r="M8">
        <v>161</v>
      </c>
    </row>
    <row r="9" spans="1:13" ht="14.4" x14ac:dyDescent="0.3">
      <c r="A9" s="8" t="s">
        <v>6</v>
      </c>
      <c r="B9">
        <v>52.5</v>
      </c>
      <c r="C9"/>
      <c r="D9"/>
      <c r="E9"/>
      <c r="F9"/>
      <c r="G9"/>
      <c r="H9"/>
      <c r="I9"/>
      <c r="J9"/>
      <c r="K9"/>
      <c r="L9"/>
      <c r="M9">
        <v>52.5</v>
      </c>
    </row>
    <row r="10" spans="1:13" ht="14.4" x14ac:dyDescent="0.3">
      <c r="A10" s="8" t="s">
        <v>17</v>
      </c>
      <c r="B10"/>
      <c r="C10">
        <v>82.5</v>
      </c>
      <c r="D10"/>
      <c r="E10"/>
      <c r="F10">
        <v>398.75</v>
      </c>
      <c r="G10">
        <v>124</v>
      </c>
      <c r="H10"/>
      <c r="I10">
        <v>184.55</v>
      </c>
      <c r="J10"/>
      <c r="K10"/>
      <c r="L10"/>
      <c r="M10">
        <v>789.8</v>
      </c>
    </row>
    <row r="11" spans="1:13" ht="14.4" x14ac:dyDescent="0.3">
      <c r="A11" s="8" t="s">
        <v>47</v>
      </c>
      <c r="B11"/>
      <c r="C11"/>
      <c r="D11"/>
      <c r="E11"/>
      <c r="F11"/>
      <c r="G11"/>
      <c r="H11"/>
      <c r="I11"/>
      <c r="J11"/>
      <c r="K11">
        <v>107.25</v>
      </c>
      <c r="L11"/>
      <c r="M11">
        <v>107.25</v>
      </c>
    </row>
    <row r="12" spans="1:13" ht="14.4" x14ac:dyDescent="0.3">
      <c r="A12" s="8" t="s">
        <v>32</v>
      </c>
      <c r="B12"/>
      <c r="C12"/>
      <c r="D12"/>
      <c r="E12">
        <v>37</v>
      </c>
      <c r="F12"/>
      <c r="G12"/>
      <c r="H12"/>
      <c r="I12"/>
      <c r="J12"/>
      <c r="K12"/>
      <c r="L12"/>
      <c r="M12">
        <v>37</v>
      </c>
    </row>
    <row r="13" spans="1:13" ht="14.4" x14ac:dyDescent="0.3">
      <c r="A13" s="8" t="s">
        <v>18</v>
      </c>
      <c r="B13"/>
      <c r="C13">
        <v>66.599999999999994</v>
      </c>
      <c r="D13"/>
      <c r="E13"/>
      <c r="F13"/>
      <c r="G13"/>
      <c r="H13"/>
      <c r="I13"/>
      <c r="J13">
        <v>271</v>
      </c>
      <c r="K13">
        <v>355</v>
      </c>
      <c r="L13">
        <v>353.75</v>
      </c>
      <c r="M13">
        <v>1046.3499999999999</v>
      </c>
    </row>
    <row r="14" spans="1:13" ht="14.4" x14ac:dyDescent="0.3">
      <c r="A14" s="8" t="s">
        <v>48</v>
      </c>
      <c r="B14"/>
      <c r="C14"/>
      <c r="D14"/>
      <c r="E14"/>
      <c r="F14"/>
      <c r="G14"/>
      <c r="H14"/>
      <c r="I14"/>
      <c r="J14"/>
      <c r="K14">
        <v>137.75</v>
      </c>
      <c r="L14"/>
      <c r="M14">
        <v>137.75</v>
      </c>
    </row>
    <row r="15" spans="1:13" ht="14.4" x14ac:dyDescent="0.3">
      <c r="A15" s="8" t="s">
        <v>34</v>
      </c>
      <c r="B15"/>
      <c r="C15"/>
      <c r="D15"/>
      <c r="E15">
        <v>33.75</v>
      </c>
      <c r="F15"/>
      <c r="G15"/>
      <c r="H15"/>
      <c r="I15"/>
      <c r="J15"/>
      <c r="K15"/>
      <c r="L15">
        <v>59</v>
      </c>
      <c r="M15">
        <v>92.75</v>
      </c>
    </row>
    <row r="16" spans="1:13" ht="14.4" x14ac:dyDescent="0.3">
      <c r="A16" s="8" t="s">
        <v>9</v>
      </c>
      <c r="B16">
        <v>51.5</v>
      </c>
      <c r="C16">
        <v>84</v>
      </c>
      <c r="D16"/>
      <c r="E16"/>
      <c r="F16"/>
      <c r="G16">
        <v>84</v>
      </c>
      <c r="H16"/>
      <c r="I16"/>
      <c r="J16">
        <v>63.5</v>
      </c>
      <c r="K16"/>
      <c r="L16">
        <v>50</v>
      </c>
      <c r="M16">
        <v>333</v>
      </c>
    </row>
    <row r="17" spans="1:13" ht="14.4" x14ac:dyDescent="0.3">
      <c r="A17" s="8" t="s">
        <v>35</v>
      </c>
      <c r="B17"/>
      <c r="C17"/>
      <c r="D17"/>
      <c r="E17">
        <v>46</v>
      </c>
      <c r="F17"/>
      <c r="G17"/>
      <c r="H17"/>
      <c r="I17"/>
      <c r="J17"/>
      <c r="K17">
        <v>50</v>
      </c>
      <c r="L17"/>
      <c r="M17">
        <v>96</v>
      </c>
    </row>
    <row r="18" spans="1:13" ht="14.4" x14ac:dyDescent="0.3">
      <c r="A18" s="8" t="s">
        <v>42</v>
      </c>
      <c r="B18"/>
      <c r="C18"/>
      <c r="D18"/>
      <c r="E18"/>
      <c r="F18"/>
      <c r="G18"/>
      <c r="H18">
        <v>70</v>
      </c>
      <c r="I18"/>
      <c r="J18"/>
      <c r="K18"/>
      <c r="L18">
        <v>85</v>
      </c>
      <c r="M18">
        <v>155</v>
      </c>
    </row>
    <row r="19" spans="1:13" ht="14.4" x14ac:dyDescent="0.3">
      <c r="A19" s="8" t="s">
        <v>36</v>
      </c>
      <c r="B19"/>
      <c r="C19"/>
      <c r="D19"/>
      <c r="E19">
        <v>24</v>
      </c>
      <c r="F19"/>
      <c r="G19"/>
      <c r="H19"/>
      <c r="I19"/>
      <c r="J19">
        <v>64</v>
      </c>
      <c r="K19"/>
      <c r="L19"/>
      <c r="M19">
        <v>88</v>
      </c>
    </row>
    <row r="20" spans="1:13" ht="14.4" x14ac:dyDescent="0.3">
      <c r="A20" s="8" t="s">
        <v>24</v>
      </c>
      <c r="B20"/>
      <c r="C20">
        <v>94</v>
      </c>
      <c r="D20"/>
      <c r="E20"/>
      <c r="F20"/>
      <c r="G20"/>
      <c r="H20"/>
      <c r="I20"/>
      <c r="J20"/>
      <c r="K20"/>
      <c r="L20"/>
      <c r="M20">
        <v>94</v>
      </c>
    </row>
    <row r="21" spans="1:13" ht="14.4" x14ac:dyDescent="0.3">
      <c r="A21" s="8" t="s">
        <v>14</v>
      </c>
      <c r="B21">
        <v>46</v>
      </c>
      <c r="C21"/>
      <c r="D21"/>
      <c r="E21"/>
      <c r="F21">
        <v>126</v>
      </c>
      <c r="G21"/>
      <c r="H21">
        <v>62</v>
      </c>
      <c r="I21"/>
      <c r="J21"/>
      <c r="K21"/>
      <c r="L21"/>
      <c r="M21">
        <v>234</v>
      </c>
    </row>
    <row r="22" spans="1:13" ht="14.4" x14ac:dyDescent="0.3">
      <c r="A22" s="8" t="s">
        <v>31</v>
      </c>
      <c r="B22"/>
      <c r="C22"/>
      <c r="D22"/>
      <c r="E22">
        <v>180.5</v>
      </c>
      <c r="F22">
        <v>251</v>
      </c>
      <c r="G22"/>
      <c r="H22"/>
      <c r="I22">
        <v>41</v>
      </c>
      <c r="J22"/>
      <c r="K22"/>
      <c r="L22"/>
      <c r="M22">
        <v>472.5</v>
      </c>
    </row>
    <row r="23" spans="1:13" ht="14.4" x14ac:dyDescent="0.3">
      <c r="A23" s="8" t="s">
        <v>12</v>
      </c>
      <c r="B23">
        <v>67</v>
      </c>
      <c r="C23"/>
      <c r="D23"/>
      <c r="E23"/>
      <c r="F23">
        <v>55.5</v>
      </c>
      <c r="G23"/>
      <c r="H23"/>
      <c r="I23"/>
      <c r="J23"/>
      <c r="K23"/>
      <c r="L23">
        <v>58</v>
      </c>
      <c r="M23">
        <v>180.5</v>
      </c>
    </row>
    <row r="24" spans="1:13" ht="14.4" x14ac:dyDescent="0.3">
      <c r="A24" s="8" t="s">
        <v>20</v>
      </c>
      <c r="B24"/>
      <c r="C24">
        <v>66</v>
      </c>
      <c r="D24">
        <v>93</v>
      </c>
      <c r="E24"/>
      <c r="F24"/>
      <c r="G24"/>
      <c r="H24">
        <v>111</v>
      </c>
      <c r="I24"/>
      <c r="J24"/>
      <c r="K24">
        <v>67</v>
      </c>
      <c r="L24">
        <v>500</v>
      </c>
      <c r="M24">
        <v>837</v>
      </c>
    </row>
    <row r="25" spans="1:13" ht="14.4" x14ac:dyDescent="0.3">
      <c r="A25" s="8" t="s">
        <v>13</v>
      </c>
      <c r="B25">
        <v>56</v>
      </c>
      <c r="C25">
        <v>61</v>
      </c>
      <c r="D25">
        <v>108.5</v>
      </c>
      <c r="E25">
        <v>258</v>
      </c>
      <c r="F25">
        <v>30.5</v>
      </c>
      <c r="G25"/>
      <c r="H25"/>
      <c r="I25">
        <v>111</v>
      </c>
      <c r="J25"/>
      <c r="K25">
        <v>267</v>
      </c>
      <c r="L25">
        <v>147.5</v>
      </c>
      <c r="M25">
        <v>1039.5</v>
      </c>
    </row>
    <row r="26" spans="1:13" ht="14.4" x14ac:dyDescent="0.3">
      <c r="A26" s="8" t="s">
        <v>29</v>
      </c>
      <c r="B26"/>
      <c r="C26"/>
      <c r="D26">
        <v>45</v>
      </c>
      <c r="E26"/>
      <c r="F26"/>
      <c r="G26"/>
      <c r="H26"/>
      <c r="I26"/>
      <c r="J26">
        <v>72.45</v>
      </c>
      <c r="K26"/>
      <c r="L26">
        <v>69.75</v>
      </c>
      <c r="M26">
        <v>187.2</v>
      </c>
    </row>
    <row r="27" spans="1:13" ht="14.4" x14ac:dyDescent="0.3">
      <c r="A27" s="8" t="s">
        <v>25</v>
      </c>
      <c r="B27"/>
      <c r="C27">
        <v>104</v>
      </c>
      <c r="D27"/>
      <c r="E27"/>
      <c r="F27">
        <v>97.5</v>
      </c>
      <c r="G27"/>
      <c r="H27"/>
      <c r="I27"/>
      <c r="J27"/>
      <c r="K27"/>
      <c r="L27"/>
      <c r="M27">
        <v>201.5</v>
      </c>
    </row>
    <row r="28" spans="1:13" ht="14.4" x14ac:dyDescent="0.3">
      <c r="A28" s="8" t="s">
        <v>44</v>
      </c>
      <c r="B28"/>
      <c r="C28"/>
      <c r="D28"/>
      <c r="E28"/>
      <c r="F28"/>
      <c r="G28"/>
      <c r="H28"/>
      <c r="I28">
        <v>55</v>
      </c>
      <c r="J28"/>
      <c r="K28">
        <v>104.5</v>
      </c>
      <c r="L28"/>
      <c r="M28">
        <v>159.5</v>
      </c>
    </row>
    <row r="29" spans="1:13" ht="14.4" x14ac:dyDescent="0.3">
      <c r="A29" s="8" t="s">
        <v>33</v>
      </c>
      <c r="B29"/>
      <c r="C29"/>
      <c r="D29"/>
      <c r="E29">
        <v>69.5</v>
      </c>
      <c r="F29"/>
      <c r="G29"/>
      <c r="H29"/>
      <c r="I29"/>
      <c r="J29"/>
      <c r="K29"/>
      <c r="L29">
        <v>151</v>
      </c>
      <c r="M29">
        <v>220.5</v>
      </c>
    </row>
    <row r="30" spans="1:13" ht="14.4" x14ac:dyDescent="0.3">
      <c r="A30" s="8" t="s">
        <v>11</v>
      </c>
      <c r="B30">
        <v>75.45</v>
      </c>
      <c r="C30">
        <v>307</v>
      </c>
      <c r="D30">
        <v>262.25</v>
      </c>
      <c r="E30">
        <v>429.75</v>
      </c>
      <c r="F30">
        <v>163.5</v>
      </c>
      <c r="G30">
        <v>214.5</v>
      </c>
      <c r="H30"/>
      <c r="I30">
        <v>46</v>
      </c>
      <c r="J30">
        <v>46</v>
      </c>
      <c r="K30">
        <v>120</v>
      </c>
      <c r="L30"/>
      <c r="M30">
        <v>1664.45</v>
      </c>
    </row>
    <row r="31" spans="1:13" ht="14.4" x14ac:dyDescent="0.3">
      <c r="A31" s="8" t="s">
        <v>50</v>
      </c>
      <c r="B31"/>
      <c r="C31"/>
      <c r="D31"/>
      <c r="E31"/>
      <c r="F31"/>
      <c r="G31"/>
      <c r="H31"/>
      <c r="I31"/>
      <c r="J31"/>
      <c r="K31"/>
      <c r="L31">
        <v>92</v>
      </c>
      <c r="M31">
        <v>92</v>
      </c>
    </row>
    <row r="32" spans="1:13" ht="14.4" x14ac:dyDescent="0.3">
      <c r="A32" s="8" t="s">
        <v>40</v>
      </c>
      <c r="B32"/>
      <c r="C32"/>
      <c r="D32"/>
      <c r="E32"/>
      <c r="F32"/>
      <c r="G32">
        <v>165.5</v>
      </c>
      <c r="H32"/>
      <c r="I32"/>
      <c r="J32"/>
      <c r="K32"/>
      <c r="L32">
        <v>67.5</v>
      </c>
      <c r="M32">
        <v>233</v>
      </c>
    </row>
    <row r="33" spans="1:13" ht="14.4" x14ac:dyDescent="0.3">
      <c r="A33" s="8" t="s">
        <v>27</v>
      </c>
      <c r="B33"/>
      <c r="C33"/>
      <c r="D33">
        <v>134.5</v>
      </c>
      <c r="E33"/>
      <c r="F33"/>
      <c r="G33"/>
      <c r="H33">
        <v>116</v>
      </c>
      <c r="I33"/>
      <c r="J33"/>
      <c r="K33">
        <v>98.5</v>
      </c>
      <c r="L33"/>
      <c r="M33">
        <v>349</v>
      </c>
    </row>
    <row r="34" spans="1:13" ht="14.4" x14ac:dyDescent="0.3">
      <c r="A34" s="8" t="s">
        <v>52</v>
      </c>
      <c r="B34">
        <v>449.95</v>
      </c>
      <c r="C34">
        <v>1023.1</v>
      </c>
      <c r="D34">
        <v>689.25</v>
      </c>
      <c r="E34">
        <v>1138</v>
      </c>
      <c r="F34">
        <v>1420.25</v>
      </c>
      <c r="G34">
        <v>588</v>
      </c>
      <c r="H34">
        <v>495</v>
      </c>
      <c r="I34">
        <v>437.55</v>
      </c>
      <c r="J34">
        <v>562.95000000000005</v>
      </c>
      <c r="K34">
        <v>1467.5</v>
      </c>
      <c r="L34">
        <v>1633.5</v>
      </c>
      <c r="M34">
        <v>9905.0499999999993</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89AF81-4EED-46BB-BECB-8ED4FD0F2041}">
  <dimension ref="A1:P128"/>
  <sheetViews>
    <sheetView topLeftCell="D1" zoomScale="117" zoomScaleNormal="117" workbookViewId="0">
      <selection activeCell="M2" sqref="M2"/>
    </sheetView>
  </sheetViews>
  <sheetFormatPr defaultColWidth="9.109375" defaultRowHeight="13.2" x14ac:dyDescent="0.25"/>
  <cols>
    <col min="1" max="1" width="10.44140625" style="36" bestFit="1" customWidth="1"/>
    <col min="2" max="2" width="11.88671875" style="36" bestFit="1" customWidth="1"/>
    <col min="3" max="3" width="11.109375" style="52" customWidth="1"/>
    <col min="4" max="5" width="10.5546875" style="36" customWidth="1"/>
    <col min="6" max="6" width="9" style="40" customWidth="1"/>
    <col min="7" max="7" width="8.44140625" style="41" customWidth="1"/>
    <col min="8" max="8" width="8.6640625" style="36" customWidth="1"/>
    <col min="9" max="9" width="13" style="36" customWidth="1"/>
    <col min="10" max="10" width="21.21875" style="53" customWidth="1"/>
    <col min="11" max="11" width="14.77734375" style="53" bestFit="1" customWidth="1"/>
    <col min="12" max="13" width="14.5546875" style="53" customWidth="1"/>
    <col min="14" max="14" width="9.109375" style="36"/>
    <col min="15" max="15" width="9.5546875" style="36" bestFit="1" customWidth="1"/>
    <col min="16" max="16384" width="9.109375" style="36"/>
  </cols>
  <sheetData>
    <row r="1" spans="1:16" ht="34.799999999999997" x14ac:dyDescent="0.3">
      <c r="A1" s="28" t="s">
        <v>53</v>
      </c>
      <c r="B1" s="29" t="s">
        <v>54</v>
      </c>
      <c r="C1" s="30" t="s">
        <v>82</v>
      </c>
      <c r="D1" s="29" t="s">
        <v>83</v>
      </c>
      <c r="E1" s="29" t="s">
        <v>84</v>
      </c>
      <c r="F1" s="31" t="s">
        <v>85</v>
      </c>
      <c r="G1" s="32" t="s">
        <v>86</v>
      </c>
      <c r="H1" s="29" t="s">
        <v>87</v>
      </c>
      <c r="I1" s="33" t="s">
        <v>88</v>
      </c>
      <c r="J1" s="34" t="s">
        <v>89</v>
      </c>
      <c r="K1" s="35" t="s">
        <v>90</v>
      </c>
      <c r="L1" s="35" t="s">
        <v>91</v>
      </c>
      <c r="M1" s="35" t="s">
        <v>92</v>
      </c>
    </row>
    <row r="2" spans="1:16" ht="15" x14ac:dyDescent="0.25">
      <c r="A2" s="37" t="s">
        <v>93</v>
      </c>
      <c r="B2" s="36" t="s">
        <v>60</v>
      </c>
      <c r="C2" s="38" t="s">
        <v>94</v>
      </c>
      <c r="D2" s="39">
        <v>45030</v>
      </c>
      <c r="E2" s="39">
        <v>45038</v>
      </c>
      <c r="F2" s="40">
        <f t="shared" ref="F2:F33" si="0">SUM(E2-D2)</f>
        <v>8</v>
      </c>
      <c r="G2" s="41" t="s">
        <v>95</v>
      </c>
      <c r="H2" s="36" t="s">
        <v>96</v>
      </c>
      <c r="I2" s="42">
        <v>525</v>
      </c>
      <c r="J2" s="43"/>
      <c r="K2" s="43" t="str">
        <f t="shared" ref="K2" si="1">IF(C2="West","Long flight","Not so long flight")</f>
        <v>Long flight</v>
      </c>
      <c r="L2" s="43" t="str">
        <f t="shared" ref="L2" si="2">IF(AND(C2="Northeast",D2&lt;DATEVALUE("4/16/2023")),"Send invite","")</f>
        <v/>
      </c>
      <c r="M2" s="43" t="str" cm="1">
        <f t="array" ref="M2">_xlfn.IFS(F2&lt;3,"Short stay",F2&lt;6,"Medium stay",F2&gt;5,"Long stay")</f>
        <v>Long stay</v>
      </c>
      <c r="O2" s="44" t="s">
        <v>97</v>
      </c>
      <c r="P2" s="36">
        <f>SUMIF(H:H,"Hilton",F:F)</f>
        <v>242</v>
      </c>
    </row>
    <row r="3" spans="1:16" ht="15" x14ac:dyDescent="0.25">
      <c r="A3" s="37" t="s">
        <v>98</v>
      </c>
      <c r="B3" s="36" t="s">
        <v>62</v>
      </c>
      <c r="C3" s="38" t="s">
        <v>94</v>
      </c>
      <c r="D3" s="39">
        <v>45033</v>
      </c>
      <c r="E3" s="39">
        <v>45037</v>
      </c>
      <c r="F3" s="40">
        <f t="shared" si="0"/>
        <v>4</v>
      </c>
      <c r="G3" s="41" t="s">
        <v>95</v>
      </c>
      <c r="H3" s="36" t="s">
        <v>99</v>
      </c>
      <c r="I3" s="42">
        <v>525</v>
      </c>
      <c r="J3" s="43"/>
      <c r="K3" s="43"/>
      <c r="L3" s="43"/>
      <c r="M3" s="43"/>
      <c r="O3" s="44" t="s">
        <v>100</v>
      </c>
      <c r="P3" s="36">
        <f>COUNTIF(H:H,"Sheraton")</f>
        <v>57</v>
      </c>
    </row>
    <row r="4" spans="1:16" ht="26.4" x14ac:dyDescent="0.25">
      <c r="A4" s="37" t="s">
        <v>101</v>
      </c>
      <c r="B4" s="36" t="s">
        <v>62</v>
      </c>
      <c r="C4" s="38" t="s">
        <v>94</v>
      </c>
      <c r="D4" s="39">
        <v>45033</v>
      </c>
      <c r="E4" s="39">
        <v>45039</v>
      </c>
      <c r="F4" s="40">
        <f t="shared" si="0"/>
        <v>6</v>
      </c>
      <c r="G4" s="41" t="s">
        <v>102</v>
      </c>
      <c r="H4" s="36" t="s">
        <v>99</v>
      </c>
      <c r="I4" s="42">
        <v>400</v>
      </c>
      <c r="J4" s="43" t="s">
        <v>103</v>
      </c>
      <c r="K4" s="43"/>
      <c r="L4" s="43"/>
      <c r="M4" s="43"/>
    </row>
    <row r="5" spans="1:16" x14ac:dyDescent="0.25">
      <c r="A5" s="37" t="s">
        <v>65</v>
      </c>
      <c r="B5" s="36" t="s">
        <v>104</v>
      </c>
      <c r="C5" s="38" t="s">
        <v>105</v>
      </c>
      <c r="D5" s="39">
        <v>45036</v>
      </c>
      <c r="E5" s="39">
        <v>45038</v>
      </c>
      <c r="F5" s="40">
        <f t="shared" si="0"/>
        <v>2</v>
      </c>
      <c r="G5" s="41" t="s">
        <v>95</v>
      </c>
      <c r="H5" s="36" t="s">
        <v>99</v>
      </c>
      <c r="I5" s="42">
        <v>525</v>
      </c>
      <c r="J5" s="43"/>
      <c r="K5" s="43"/>
      <c r="L5" s="43"/>
      <c r="M5" s="43"/>
      <c r="O5" s="36" t="s">
        <v>106</v>
      </c>
      <c r="P5" s="36">
        <f>COUNTIF(Hotel,"Hilton")</f>
        <v>70</v>
      </c>
    </row>
    <row r="6" spans="1:16" x14ac:dyDescent="0.25">
      <c r="A6" s="37" t="s">
        <v>107</v>
      </c>
      <c r="B6" s="36" t="s">
        <v>108</v>
      </c>
      <c r="C6" s="38" t="s">
        <v>94</v>
      </c>
      <c r="D6" s="39">
        <v>45034</v>
      </c>
      <c r="E6" s="39">
        <v>45037</v>
      </c>
      <c r="F6" s="40">
        <f t="shared" si="0"/>
        <v>3</v>
      </c>
      <c r="G6" s="41" t="s">
        <v>95</v>
      </c>
      <c r="H6" s="36" t="s">
        <v>99</v>
      </c>
      <c r="I6" s="42">
        <v>150</v>
      </c>
      <c r="J6" s="43"/>
      <c r="K6" s="43"/>
      <c r="L6" s="43"/>
      <c r="M6" s="43"/>
    </row>
    <row r="7" spans="1:16" x14ac:dyDescent="0.25">
      <c r="A7" s="37" t="s">
        <v>109</v>
      </c>
      <c r="B7" s="36" t="s">
        <v>110</v>
      </c>
      <c r="C7" s="38" t="s">
        <v>94</v>
      </c>
      <c r="D7" s="39">
        <v>45032</v>
      </c>
      <c r="E7" s="39">
        <v>45038</v>
      </c>
      <c r="F7" s="40">
        <f t="shared" si="0"/>
        <v>6</v>
      </c>
      <c r="G7" s="41" t="s">
        <v>102</v>
      </c>
      <c r="H7" s="36" t="s">
        <v>96</v>
      </c>
      <c r="I7" s="42">
        <v>150</v>
      </c>
      <c r="J7" s="43" t="s">
        <v>111</v>
      </c>
      <c r="K7" s="43"/>
      <c r="L7" s="43"/>
      <c r="M7" s="43"/>
      <c r="O7" s="36" t="s">
        <v>112</v>
      </c>
      <c r="P7" s="36">
        <f>COUNTIFS(Hotel,"Sheraton",G:G,"Single")</f>
        <v>45</v>
      </c>
    </row>
    <row r="8" spans="1:16" x14ac:dyDescent="0.25">
      <c r="A8" s="37" t="s">
        <v>113</v>
      </c>
      <c r="B8" s="36" t="s">
        <v>114</v>
      </c>
      <c r="C8" s="38" t="s">
        <v>94</v>
      </c>
      <c r="D8" s="39">
        <v>45035</v>
      </c>
      <c r="E8" s="39">
        <v>45036</v>
      </c>
      <c r="F8" s="40">
        <f t="shared" si="0"/>
        <v>1</v>
      </c>
      <c r="G8" s="41" t="s">
        <v>95</v>
      </c>
      <c r="H8" s="36" t="s">
        <v>99</v>
      </c>
      <c r="I8" s="42">
        <v>525</v>
      </c>
      <c r="J8" s="43"/>
      <c r="K8" s="43"/>
      <c r="L8" s="43"/>
      <c r="M8" s="43"/>
      <c r="O8" s="36" t="s">
        <v>115</v>
      </c>
      <c r="P8" s="36">
        <f>SUMIFS(F:F,Hotel,"Hilton",G:G,"Single")</f>
        <v>198</v>
      </c>
    </row>
    <row r="9" spans="1:16" x14ac:dyDescent="0.25">
      <c r="A9" s="37" t="s">
        <v>116</v>
      </c>
      <c r="B9" s="36" t="s">
        <v>117</v>
      </c>
      <c r="C9" s="38" t="s">
        <v>94</v>
      </c>
      <c r="D9" s="39">
        <v>45034</v>
      </c>
      <c r="E9" s="39">
        <v>45035</v>
      </c>
      <c r="F9" s="40">
        <f t="shared" si="0"/>
        <v>1</v>
      </c>
      <c r="G9" s="41" t="s">
        <v>95</v>
      </c>
      <c r="H9" s="36" t="s">
        <v>96</v>
      </c>
      <c r="I9" s="42">
        <v>525</v>
      </c>
      <c r="J9" s="43"/>
      <c r="K9" s="43"/>
      <c r="L9" s="43"/>
      <c r="M9" s="43"/>
    </row>
    <row r="10" spans="1:16" x14ac:dyDescent="0.25">
      <c r="A10" s="37" t="s">
        <v>118</v>
      </c>
      <c r="B10" s="36" t="s">
        <v>119</v>
      </c>
      <c r="C10" s="38" t="s">
        <v>105</v>
      </c>
      <c r="D10" s="39">
        <v>45030</v>
      </c>
      <c r="E10" s="39">
        <v>45039</v>
      </c>
      <c r="F10" s="40">
        <f t="shared" si="0"/>
        <v>9</v>
      </c>
      <c r="G10" s="41" t="s">
        <v>95</v>
      </c>
      <c r="H10" s="36" t="s">
        <v>96</v>
      </c>
      <c r="I10" s="42">
        <v>525</v>
      </c>
      <c r="J10" s="43"/>
      <c r="K10" s="43"/>
      <c r="L10" s="43"/>
      <c r="M10" s="43"/>
    </row>
    <row r="11" spans="1:16" ht="47.4" customHeight="1" x14ac:dyDescent="0.25">
      <c r="A11" s="37" t="s">
        <v>120</v>
      </c>
      <c r="B11" s="36" t="s">
        <v>119</v>
      </c>
      <c r="C11" s="38" t="s">
        <v>105</v>
      </c>
      <c r="D11" s="39">
        <v>45032</v>
      </c>
      <c r="E11" s="39">
        <v>45035</v>
      </c>
      <c r="F11" s="40">
        <f t="shared" si="0"/>
        <v>3</v>
      </c>
      <c r="G11" s="41" t="s">
        <v>102</v>
      </c>
      <c r="H11" s="36" t="s">
        <v>99</v>
      </c>
      <c r="I11" s="42">
        <v>400</v>
      </c>
      <c r="J11" s="43" t="s">
        <v>121</v>
      </c>
      <c r="K11" s="43"/>
      <c r="L11" s="43"/>
      <c r="M11" s="43"/>
    </row>
    <row r="12" spans="1:16" x14ac:dyDescent="0.25">
      <c r="A12" s="37" t="s">
        <v>122</v>
      </c>
      <c r="B12" s="36" t="s">
        <v>123</v>
      </c>
      <c r="C12" s="38" t="s">
        <v>124</v>
      </c>
      <c r="D12" s="39">
        <v>45031</v>
      </c>
      <c r="E12" s="39">
        <v>45037</v>
      </c>
      <c r="F12" s="40">
        <f t="shared" si="0"/>
        <v>6</v>
      </c>
      <c r="G12" s="41" t="s">
        <v>95</v>
      </c>
      <c r="H12" s="36" t="s">
        <v>96</v>
      </c>
      <c r="I12" s="42">
        <v>150</v>
      </c>
      <c r="J12" s="43"/>
      <c r="K12" s="43"/>
      <c r="L12" s="43"/>
      <c r="M12" s="43"/>
    </row>
    <row r="13" spans="1:16" x14ac:dyDescent="0.25">
      <c r="A13" s="37" t="s">
        <v>125</v>
      </c>
      <c r="B13" s="36" t="s">
        <v>126</v>
      </c>
      <c r="C13" s="38" t="s">
        <v>105</v>
      </c>
      <c r="D13" s="39">
        <v>45033</v>
      </c>
      <c r="E13" s="39">
        <v>45037</v>
      </c>
      <c r="F13" s="40">
        <f t="shared" si="0"/>
        <v>4</v>
      </c>
      <c r="G13" s="41" t="s">
        <v>95</v>
      </c>
      <c r="H13" s="36" t="s">
        <v>99</v>
      </c>
      <c r="I13" s="42">
        <v>150</v>
      </c>
      <c r="J13" s="43" t="s">
        <v>127</v>
      </c>
      <c r="K13" s="43"/>
      <c r="L13" s="43"/>
      <c r="M13" s="43"/>
    </row>
    <row r="14" spans="1:16" x14ac:dyDescent="0.25">
      <c r="A14" s="37" t="s">
        <v>125</v>
      </c>
      <c r="B14" s="36" t="s">
        <v>128</v>
      </c>
      <c r="C14" s="38" t="s">
        <v>105</v>
      </c>
      <c r="D14" s="39">
        <v>45034</v>
      </c>
      <c r="E14" s="39">
        <v>45037</v>
      </c>
      <c r="F14" s="40">
        <f t="shared" si="0"/>
        <v>3</v>
      </c>
      <c r="G14" s="41" t="s">
        <v>95</v>
      </c>
      <c r="H14" s="36" t="s">
        <v>99</v>
      </c>
      <c r="I14" s="42">
        <v>400</v>
      </c>
      <c r="J14" s="43"/>
      <c r="K14" s="43"/>
      <c r="L14" s="43"/>
      <c r="M14" s="43"/>
    </row>
    <row r="15" spans="1:16" x14ac:dyDescent="0.25">
      <c r="A15" s="37" t="s">
        <v>118</v>
      </c>
      <c r="B15" s="36" t="s">
        <v>129</v>
      </c>
      <c r="C15" s="38" t="s">
        <v>94</v>
      </c>
      <c r="D15" s="39">
        <v>45036</v>
      </c>
      <c r="E15" s="39">
        <v>45037</v>
      </c>
      <c r="F15" s="40">
        <f t="shared" si="0"/>
        <v>1</v>
      </c>
      <c r="G15" s="41" t="s">
        <v>95</v>
      </c>
      <c r="H15" s="36" t="s">
        <v>96</v>
      </c>
      <c r="I15" s="42">
        <v>400</v>
      </c>
      <c r="J15" s="43"/>
      <c r="K15" s="43"/>
      <c r="L15" s="43"/>
      <c r="M15" s="43"/>
    </row>
    <row r="16" spans="1:16" x14ac:dyDescent="0.25">
      <c r="A16" s="37" t="s">
        <v>130</v>
      </c>
      <c r="B16" s="36" t="s">
        <v>131</v>
      </c>
      <c r="C16" s="38" t="s">
        <v>94</v>
      </c>
      <c r="D16" s="39">
        <v>45032</v>
      </c>
      <c r="E16" s="39">
        <v>45037</v>
      </c>
      <c r="F16" s="40">
        <f t="shared" si="0"/>
        <v>5</v>
      </c>
      <c r="G16" s="41" t="s">
        <v>95</v>
      </c>
      <c r="H16" s="36" t="s">
        <v>99</v>
      </c>
      <c r="I16" s="42">
        <v>150</v>
      </c>
      <c r="J16" s="43"/>
      <c r="K16" s="43"/>
      <c r="L16" s="43"/>
      <c r="M16" s="43"/>
    </row>
    <row r="17" spans="1:13" x14ac:dyDescent="0.25">
      <c r="A17" s="37" t="s">
        <v>132</v>
      </c>
      <c r="B17" s="36" t="s">
        <v>133</v>
      </c>
      <c r="C17" s="38" t="s">
        <v>134</v>
      </c>
      <c r="D17" s="39">
        <v>45029</v>
      </c>
      <c r="E17" s="39">
        <v>45038</v>
      </c>
      <c r="F17" s="40">
        <f t="shared" si="0"/>
        <v>9</v>
      </c>
      <c r="G17" s="41" t="s">
        <v>95</v>
      </c>
      <c r="H17" s="36" t="s">
        <v>96</v>
      </c>
      <c r="I17" s="42">
        <v>150</v>
      </c>
      <c r="J17" s="43"/>
      <c r="K17" s="43"/>
      <c r="L17" s="43"/>
      <c r="M17" s="43"/>
    </row>
    <row r="18" spans="1:13" x14ac:dyDescent="0.25">
      <c r="A18" s="37" t="s">
        <v>135</v>
      </c>
      <c r="B18" s="36" t="s">
        <v>136</v>
      </c>
      <c r="C18" s="38" t="s">
        <v>94</v>
      </c>
      <c r="D18" s="39">
        <v>45035</v>
      </c>
      <c r="E18" s="39">
        <v>45037</v>
      </c>
      <c r="F18" s="40">
        <f t="shared" si="0"/>
        <v>2</v>
      </c>
      <c r="G18" s="41" t="s">
        <v>95</v>
      </c>
      <c r="H18" s="36" t="s">
        <v>99</v>
      </c>
      <c r="I18" s="42">
        <v>150</v>
      </c>
      <c r="J18" s="43"/>
      <c r="K18" s="43"/>
      <c r="L18" s="43"/>
      <c r="M18" s="43"/>
    </row>
    <row r="19" spans="1:13" x14ac:dyDescent="0.25">
      <c r="A19" s="37" t="s">
        <v>137</v>
      </c>
      <c r="B19" s="36" t="s">
        <v>10</v>
      </c>
      <c r="C19" s="38" t="s">
        <v>134</v>
      </c>
      <c r="D19" s="39">
        <v>45031</v>
      </c>
      <c r="E19" s="39">
        <v>45038</v>
      </c>
      <c r="F19" s="40">
        <f t="shared" si="0"/>
        <v>7</v>
      </c>
      <c r="G19" s="41" t="s">
        <v>95</v>
      </c>
      <c r="H19" s="36" t="s">
        <v>96</v>
      </c>
      <c r="I19" s="42">
        <v>150</v>
      </c>
      <c r="J19" s="43"/>
      <c r="K19" s="43"/>
      <c r="L19" s="43"/>
      <c r="M19" s="43"/>
    </row>
    <row r="20" spans="1:13" x14ac:dyDescent="0.25">
      <c r="A20" s="37" t="s">
        <v>138</v>
      </c>
      <c r="B20" s="36" t="s">
        <v>139</v>
      </c>
      <c r="C20" s="38" t="s">
        <v>134</v>
      </c>
      <c r="D20" s="39">
        <v>45031</v>
      </c>
      <c r="E20" s="39">
        <v>45038</v>
      </c>
      <c r="F20" s="40">
        <f t="shared" si="0"/>
        <v>7</v>
      </c>
      <c r="G20" s="41" t="s">
        <v>95</v>
      </c>
      <c r="H20" s="36" t="s">
        <v>99</v>
      </c>
      <c r="I20" s="42">
        <v>525</v>
      </c>
      <c r="J20" s="43"/>
      <c r="K20" s="43"/>
      <c r="L20" s="43"/>
      <c r="M20" s="43"/>
    </row>
    <row r="21" spans="1:13" x14ac:dyDescent="0.25">
      <c r="A21" s="37" t="s">
        <v>140</v>
      </c>
      <c r="B21" s="36" t="s">
        <v>141</v>
      </c>
      <c r="C21" s="38" t="s">
        <v>105</v>
      </c>
      <c r="D21" s="39">
        <v>45032</v>
      </c>
      <c r="E21" s="39">
        <v>45038</v>
      </c>
      <c r="F21" s="40">
        <f t="shared" si="0"/>
        <v>6</v>
      </c>
      <c r="G21" s="41" t="s">
        <v>95</v>
      </c>
      <c r="H21" s="36" t="s">
        <v>96</v>
      </c>
      <c r="I21" s="42">
        <v>525</v>
      </c>
      <c r="J21" s="43"/>
      <c r="K21" s="43"/>
      <c r="L21" s="43"/>
      <c r="M21" s="43"/>
    </row>
    <row r="22" spans="1:13" x14ac:dyDescent="0.25">
      <c r="A22" s="37" t="s">
        <v>142</v>
      </c>
      <c r="B22" s="36" t="s">
        <v>143</v>
      </c>
      <c r="C22" s="38" t="s">
        <v>134</v>
      </c>
      <c r="D22" s="39">
        <v>45032</v>
      </c>
      <c r="E22" s="39">
        <v>45035</v>
      </c>
      <c r="F22" s="40">
        <f t="shared" si="0"/>
        <v>3</v>
      </c>
      <c r="G22" s="41" t="s">
        <v>95</v>
      </c>
      <c r="H22" s="36" t="s">
        <v>99</v>
      </c>
      <c r="I22" s="42">
        <v>525</v>
      </c>
      <c r="J22" s="43" t="s">
        <v>144</v>
      </c>
      <c r="K22" s="43"/>
      <c r="L22" s="43"/>
      <c r="M22" s="43"/>
    </row>
    <row r="23" spans="1:13" x14ac:dyDescent="0.25">
      <c r="A23" s="37" t="s">
        <v>125</v>
      </c>
      <c r="B23" s="36" t="s">
        <v>145</v>
      </c>
      <c r="C23" s="38" t="s">
        <v>124</v>
      </c>
      <c r="D23" s="39">
        <v>45035</v>
      </c>
      <c r="E23" s="39">
        <v>45037</v>
      </c>
      <c r="F23" s="40">
        <f t="shared" si="0"/>
        <v>2</v>
      </c>
      <c r="G23" s="41" t="s">
        <v>95</v>
      </c>
      <c r="H23" s="36" t="s">
        <v>96</v>
      </c>
      <c r="I23" s="42">
        <v>525</v>
      </c>
      <c r="J23" s="43"/>
      <c r="K23" s="43"/>
      <c r="L23" s="43"/>
      <c r="M23" s="43"/>
    </row>
    <row r="24" spans="1:13" x14ac:dyDescent="0.25">
      <c r="A24" s="37" t="s">
        <v>146</v>
      </c>
      <c r="B24" s="36" t="s">
        <v>147</v>
      </c>
      <c r="C24" s="38" t="s">
        <v>94</v>
      </c>
      <c r="D24" s="39">
        <v>45033</v>
      </c>
      <c r="E24" s="39">
        <v>45034</v>
      </c>
      <c r="F24" s="40">
        <f t="shared" si="0"/>
        <v>1</v>
      </c>
      <c r="G24" s="41" t="s">
        <v>95</v>
      </c>
      <c r="H24" s="36" t="s">
        <v>96</v>
      </c>
      <c r="I24" s="42">
        <v>150</v>
      </c>
      <c r="J24" s="43"/>
      <c r="K24" s="43"/>
      <c r="L24" s="43"/>
      <c r="M24" s="43"/>
    </row>
    <row r="25" spans="1:13" x14ac:dyDescent="0.25">
      <c r="A25" s="37" t="s">
        <v>148</v>
      </c>
      <c r="B25" s="36" t="s">
        <v>149</v>
      </c>
      <c r="C25" s="38" t="s">
        <v>124</v>
      </c>
      <c r="D25" s="39">
        <v>45031</v>
      </c>
      <c r="E25" s="39">
        <v>45038</v>
      </c>
      <c r="F25" s="40">
        <f t="shared" si="0"/>
        <v>7</v>
      </c>
      <c r="G25" s="41" t="s">
        <v>95</v>
      </c>
      <c r="H25" s="36" t="s">
        <v>99</v>
      </c>
      <c r="I25" s="42">
        <v>150</v>
      </c>
      <c r="J25" s="43"/>
      <c r="K25" s="43"/>
      <c r="L25" s="43"/>
      <c r="M25" s="43"/>
    </row>
    <row r="26" spans="1:13" x14ac:dyDescent="0.25">
      <c r="A26" s="37" t="s">
        <v>150</v>
      </c>
      <c r="B26" s="36" t="s">
        <v>151</v>
      </c>
      <c r="C26" s="38" t="s">
        <v>124</v>
      </c>
      <c r="D26" s="39">
        <v>45033</v>
      </c>
      <c r="E26" s="39">
        <v>45036</v>
      </c>
      <c r="F26" s="40">
        <f t="shared" si="0"/>
        <v>3</v>
      </c>
      <c r="G26" s="41" t="s">
        <v>102</v>
      </c>
      <c r="H26" s="36" t="s">
        <v>99</v>
      </c>
      <c r="I26" s="42">
        <v>525</v>
      </c>
      <c r="J26" s="43" t="s">
        <v>152</v>
      </c>
      <c r="K26" s="43"/>
      <c r="L26" s="43"/>
      <c r="M26" s="43"/>
    </row>
    <row r="27" spans="1:13" x14ac:dyDescent="0.25">
      <c r="A27" s="37" t="s">
        <v>153</v>
      </c>
      <c r="B27" s="36" t="s">
        <v>151</v>
      </c>
      <c r="C27" s="38" t="s">
        <v>134</v>
      </c>
      <c r="D27" s="39">
        <v>45034</v>
      </c>
      <c r="E27" s="39">
        <v>45037</v>
      </c>
      <c r="F27" s="40">
        <f t="shared" si="0"/>
        <v>3</v>
      </c>
      <c r="G27" s="41" t="s">
        <v>95</v>
      </c>
      <c r="H27" s="36" t="s">
        <v>96</v>
      </c>
      <c r="I27" s="42">
        <v>525</v>
      </c>
      <c r="J27" s="43"/>
      <c r="K27" s="43"/>
      <c r="L27" s="43"/>
      <c r="M27" s="43"/>
    </row>
    <row r="28" spans="1:13" x14ac:dyDescent="0.25">
      <c r="A28" s="37" t="s">
        <v>154</v>
      </c>
      <c r="B28" s="36" t="s">
        <v>155</v>
      </c>
      <c r="C28" s="38" t="s">
        <v>124</v>
      </c>
      <c r="D28" s="39">
        <v>45034</v>
      </c>
      <c r="E28" s="39">
        <v>45037</v>
      </c>
      <c r="F28" s="40">
        <f t="shared" si="0"/>
        <v>3</v>
      </c>
      <c r="G28" s="41" t="s">
        <v>95</v>
      </c>
      <c r="H28" s="36" t="s">
        <v>99</v>
      </c>
      <c r="I28" s="42">
        <v>525</v>
      </c>
      <c r="J28" s="43"/>
      <c r="K28" s="43"/>
      <c r="L28" s="43"/>
      <c r="M28" s="43"/>
    </row>
    <row r="29" spans="1:13" x14ac:dyDescent="0.25">
      <c r="A29" s="37" t="s">
        <v>156</v>
      </c>
      <c r="B29" s="36" t="s">
        <v>157</v>
      </c>
      <c r="C29" s="38" t="s">
        <v>94</v>
      </c>
      <c r="D29" s="39">
        <v>45034</v>
      </c>
      <c r="E29" s="39">
        <v>45037</v>
      </c>
      <c r="F29" s="40">
        <f t="shared" si="0"/>
        <v>3</v>
      </c>
      <c r="G29" s="41" t="s">
        <v>95</v>
      </c>
      <c r="H29" s="36" t="s">
        <v>96</v>
      </c>
      <c r="I29" s="42">
        <v>150</v>
      </c>
      <c r="J29" s="43"/>
      <c r="K29" s="43"/>
      <c r="L29" s="43"/>
      <c r="M29" s="43"/>
    </row>
    <row r="30" spans="1:13" x14ac:dyDescent="0.25">
      <c r="A30" s="37" t="s">
        <v>158</v>
      </c>
      <c r="B30" s="36" t="s">
        <v>159</v>
      </c>
      <c r="C30" s="38" t="s">
        <v>105</v>
      </c>
      <c r="D30" s="39">
        <v>45035</v>
      </c>
      <c r="E30" s="39">
        <v>45037</v>
      </c>
      <c r="F30" s="40">
        <f t="shared" si="0"/>
        <v>2</v>
      </c>
      <c r="G30" s="41" t="s">
        <v>102</v>
      </c>
      <c r="H30" s="36" t="s">
        <v>96</v>
      </c>
      <c r="I30" s="42">
        <v>525</v>
      </c>
      <c r="J30" s="43"/>
      <c r="K30" s="43"/>
      <c r="L30" s="43"/>
      <c r="M30" s="43"/>
    </row>
    <row r="31" spans="1:13" x14ac:dyDescent="0.25">
      <c r="A31" s="37" t="s">
        <v>65</v>
      </c>
      <c r="B31" s="36" t="s">
        <v>66</v>
      </c>
      <c r="C31" s="38" t="s">
        <v>124</v>
      </c>
      <c r="D31" s="39">
        <v>45034</v>
      </c>
      <c r="E31" s="39">
        <v>45038</v>
      </c>
      <c r="F31" s="40">
        <f t="shared" si="0"/>
        <v>4</v>
      </c>
      <c r="G31" s="41" t="s">
        <v>95</v>
      </c>
      <c r="H31" s="36" t="s">
        <v>99</v>
      </c>
      <c r="I31" s="42">
        <v>150</v>
      </c>
      <c r="J31" s="43"/>
      <c r="K31" s="43"/>
      <c r="L31" s="43"/>
      <c r="M31" s="43"/>
    </row>
    <row r="32" spans="1:13" x14ac:dyDescent="0.25">
      <c r="A32" s="37" t="s">
        <v>160</v>
      </c>
      <c r="B32" s="36" t="s">
        <v>161</v>
      </c>
      <c r="C32" s="38" t="s">
        <v>94</v>
      </c>
      <c r="D32" s="39">
        <v>45032</v>
      </c>
      <c r="E32" s="39">
        <v>45037</v>
      </c>
      <c r="F32" s="40">
        <f t="shared" si="0"/>
        <v>5</v>
      </c>
      <c r="G32" s="41" t="s">
        <v>95</v>
      </c>
      <c r="H32" s="36" t="s">
        <v>96</v>
      </c>
      <c r="I32" s="42">
        <v>400</v>
      </c>
      <c r="J32" s="43"/>
      <c r="K32" s="43"/>
      <c r="L32" s="43"/>
      <c r="M32" s="43"/>
    </row>
    <row r="33" spans="1:13" x14ac:dyDescent="0.25">
      <c r="A33" s="37" t="s">
        <v>162</v>
      </c>
      <c r="B33" s="36" t="s">
        <v>163</v>
      </c>
      <c r="C33" s="38" t="s">
        <v>134</v>
      </c>
      <c r="D33" s="39">
        <v>45035</v>
      </c>
      <c r="E33" s="39">
        <v>45037</v>
      </c>
      <c r="F33" s="40">
        <f t="shared" si="0"/>
        <v>2</v>
      </c>
      <c r="G33" s="41" t="s">
        <v>102</v>
      </c>
      <c r="H33" s="36" t="s">
        <v>99</v>
      </c>
      <c r="I33" s="42">
        <v>150</v>
      </c>
      <c r="J33" s="43" t="s">
        <v>164</v>
      </c>
      <c r="K33" s="43"/>
      <c r="L33" s="43"/>
      <c r="M33" s="43"/>
    </row>
    <row r="34" spans="1:13" x14ac:dyDescent="0.25">
      <c r="A34" s="37" t="s">
        <v>165</v>
      </c>
      <c r="B34" s="36" t="s">
        <v>166</v>
      </c>
      <c r="C34" s="38" t="s">
        <v>94</v>
      </c>
      <c r="D34" s="39">
        <v>45032</v>
      </c>
      <c r="E34" s="39">
        <v>45036</v>
      </c>
      <c r="F34" s="40">
        <f t="shared" ref="F34:F97" si="3">SUM(E34-D34)</f>
        <v>4</v>
      </c>
      <c r="G34" s="41" t="s">
        <v>102</v>
      </c>
      <c r="H34" s="36" t="s">
        <v>96</v>
      </c>
      <c r="I34" s="42">
        <v>150</v>
      </c>
      <c r="J34" s="43"/>
      <c r="K34" s="43"/>
      <c r="L34" s="43"/>
      <c r="M34" s="43"/>
    </row>
    <row r="35" spans="1:13" x14ac:dyDescent="0.25">
      <c r="A35" s="37" t="s">
        <v>167</v>
      </c>
      <c r="B35" s="36" t="s">
        <v>168</v>
      </c>
      <c r="C35" s="38" t="s">
        <v>105</v>
      </c>
      <c r="D35" s="39">
        <v>45032</v>
      </c>
      <c r="E35" s="39">
        <v>45037</v>
      </c>
      <c r="F35" s="40">
        <f t="shared" si="3"/>
        <v>5</v>
      </c>
      <c r="G35" s="41" t="s">
        <v>95</v>
      </c>
      <c r="H35" s="36" t="s">
        <v>96</v>
      </c>
      <c r="I35" s="42">
        <v>525</v>
      </c>
      <c r="J35" s="43"/>
      <c r="K35" s="43"/>
      <c r="L35" s="43"/>
      <c r="M35" s="43"/>
    </row>
    <row r="36" spans="1:13" x14ac:dyDescent="0.25">
      <c r="A36" s="37" t="s">
        <v>169</v>
      </c>
      <c r="B36" s="36" t="s">
        <v>170</v>
      </c>
      <c r="C36" s="38" t="s">
        <v>94</v>
      </c>
      <c r="D36" s="39">
        <v>45034</v>
      </c>
      <c r="E36" s="39">
        <v>45035</v>
      </c>
      <c r="F36" s="40">
        <f t="shared" si="3"/>
        <v>1</v>
      </c>
      <c r="G36" s="41" t="s">
        <v>95</v>
      </c>
      <c r="H36" s="36" t="s">
        <v>96</v>
      </c>
      <c r="I36" s="42">
        <v>150</v>
      </c>
      <c r="J36" s="43"/>
      <c r="K36" s="43"/>
      <c r="L36" s="43"/>
      <c r="M36" s="43"/>
    </row>
    <row r="37" spans="1:13" x14ac:dyDescent="0.25">
      <c r="A37" s="37" t="s">
        <v>171</v>
      </c>
      <c r="B37" s="36" t="s">
        <v>172</v>
      </c>
      <c r="C37" s="38" t="s">
        <v>134</v>
      </c>
      <c r="D37" s="39">
        <v>45032</v>
      </c>
      <c r="E37" s="39">
        <v>45037</v>
      </c>
      <c r="F37" s="40">
        <f t="shared" si="3"/>
        <v>5</v>
      </c>
      <c r="G37" s="41" t="s">
        <v>95</v>
      </c>
      <c r="H37" s="36" t="s">
        <v>99</v>
      </c>
      <c r="I37" s="42">
        <v>525</v>
      </c>
      <c r="J37" s="43"/>
      <c r="K37" s="43"/>
      <c r="L37" s="43"/>
      <c r="M37" s="43"/>
    </row>
    <row r="38" spans="1:13" x14ac:dyDescent="0.25">
      <c r="A38" s="37" t="s">
        <v>173</v>
      </c>
      <c r="B38" s="36" t="s">
        <v>174</v>
      </c>
      <c r="C38" s="38" t="s">
        <v>94</v>
      </c>
      <c r="D38" s="39">
        <v>45034</v>
      </c>
      <c r="E38" s="39">
        <v>45038</v>
      </c>
      <c r="F38" s="40">
        <f t="shared" si="3"/>
        <v>4</v>
      </c>
      <c r="G38" s="41" t="s">
        <v>102</v>
      </c>
      <c r="H38" s="36" t="s">
        <v>99</v>
      </c>
      <c r="I38" s="42">
        <v>400</v>
      </c>
      <c r="J38" s="43" t="s">
        <v>164</v>
      </c>
      <c r="K38" s="43"/>
      <c r="L38" s="43"/>
      <c r="M38" s="43"/>
    </row>
    <row r="39" spans="1:13" x14ac:dyDescent="0.25">
      <c r="A39" s="37" t="s">
        <v>175</v>
      </c>
      <c r="B39" s="36" t="s">
        <v>176</v>
      </c>
      <c r="C39" s="38" t="s">
        <v>124</v>
      </c>
      <c r="D39" s="39">
        <v>45036</v>
      </c>
      <c r="E39" s="39">
        <v>45037</v>
      </c>
      <c r="F39" s="40">
        <f t="shared" si="3"/>
        <v>1</v>
      </c>
      <c r="G39" s="41" t="s">
        <v>95</v>
      </c>
      <c r="H39" s="36" t="s">
        <v>96</v>
      </c>
      <c r="I39" s="42">
        <v>525</v>
      </c>
      <c r="J39" s="43"/>
      <c r="K39" s="43"/>
      <c r="L39" s="43"/>
      <c r="M39" s="43"/>
    </row>
    <row r="40" spans="1:13" x14ac:dyDescent="0.25">
      <c r="A40" s="37" t="s">
        <v>177</v>
      </c>
      <c r="B40" s="36" t="s">
        <v>178</v>
      </c>
      <c r="C40" s="38" t="s">
        <v>105</v>
      </c>
      <c r="D40" s="39">
        <v>45036</v>
      </c>
      <c r="E40" s="39">
        <v>45037</v>
      </c>
      <c r="F40" s="40">
        <f t="shared" si="3"/>
        <v>1</v>
      </c>
      <c r="G40" s="41" t="s">
        <v>95</v>
      </c>
      <c r="H40" s="36" t="s">
        <v>99</v>
      </c>
      <c r="I40" s="42">
        <v>525</v>
      </c>
      <c r="J40" s="43"/>
      <c r="K40" s="43"/>
      <c r="L40" s="43"/>
      <c r="M40" s="43"/>
    </row>
    <row r="41" spans="1:13" x14ac:dyDescent="0.25">
      <c r="A41" s="37" t="s">
        <v>132</v>
      </c>
      <c r="B41" s="36" t="s">
        <v>179</v>
      </c>
      <c r="C41" s="38" t="s">
        <v>124</v>
      </c>
      <c r="D41" s="39">
        <v>45032</v>
      </c>
      <c r="E41" s="39">
        <v>45035</v>
      </c>
      <c r="F41" s="40">
        <f t="shared" si="3"/>
        <v>3</v>
      </c>
      <c r="G41" s="41" t="s">
        <v>95</v>
      </c>
      <c r="H41" s="36" t="s">
        <v>96</v>
      </c>
      <c r="I41" s="42">
        <v>525</v>
      </c>
      <c r="J41" s="43"/>
      <c r="K41" s="43"/>
      <c r="L41" s="43"/>
      <c r="M41" s="43"/>
    </row>
    <row r="42" spans="1:13" x14ac:dyDescent="0.25">
      <c r="A42" s="37" t="s">
        <v>180</v>
      </c>
      <c r="B42" s="36" t="s">
        <v>181</v>
      </c>
      <c r="C42" s="38" t="s">
        <v>134</v>
      </c>
      <c r="D42" s="39">
        <v>45036</v>
      </c>
      <c r="E42" s="39">
        <v>45037</v>
      </c>
      <c r="F42" s="40">
        <f t="shared" si="3"/>
        <v>1</v>
      </c>
      <c r="G42" s="41" t="s">
        <v>95</v>
      </c>
      <c r="H42" s="36" t="s">
        <v>99</v>
      </c>
      <c r="I42" s="42">
        <v>525</v>
      </c>
      <c r="J42" s="43"/>
      <c r="K42" s="43"/>
      <c r="L42" s="43"/>
      <c r="M42" s="43"/>
    </row>
    <row r="43" spans="1:13" x14ac:dyDescent="0.25">
      <c r="A43" s="37" t="s">
        <v>153</v>
      </c>
      <c r="B43" s="36" t="s">
        <v>182</v>
      </c>
      <c r="C43" s="38" t="s">
        <v>105</v>
      </c>
      <c r="D43" s="39">
        <v>45032</v>
      </c>
      <c r="E43" s="39">
        <v>45036</v>
      </c>
      <c r="F43" s="40">
        <f t="shared" si="3"/>
        <v>4</v>
      </c>
      <c r="G43" s="41" t="s">
        <v>102</v>
      </c>
      <c r="H43" s="36" t="s">
        <v>96</v>
      </c>
      <c r="I43" s="42">
        <v>525</v>
      </c>
      <c r="J43" s="43"/>
      <c r="K43" s="43"/>
      <c r="L43" s="43"/>
      <c r="M43" s="43"/>
    </row>
    <row r="44" spans="1:13" x14ac:dyDescent="0.25">
      <c r="A44" s="37" t="s">
        <v>137</v>
      </c>
      <c r="B44" s="36" t="s">
        <v>183</v>
      </c>
      <c r="C44" s="38" t="s">
        <v>105</v>
      </c>
      <c r="D44" s="39">
        <v>45033</v>
      </c>
      <c r="E44" s="39">
        <v>45038</v>
      </c>
      <c r="F44" s="40">
        <f t="shared" si="3"/>
        <v>5</v>
      </c>
      <c r="G44" s="41" t="s">
        <v>95</v>
      </c>
      <c r="H44" s="36" t="s">
        <v>99</v>
      </c>
      <c r="I44" s="42">
        <v>150</v>
      </c>
      <c r="J44" s="43"/>
      <c r="K44" s="43"/>
      <c r="L44" s="43"/>
      <c r="M44" s="43"/>
    </row>
    <row r="45" spans="1:13" x14ac:dyDescent="0.25">
      <c r="A45" s="37" t="s">
        <v>169</v>
      </c>
      <c r="B45" s="36" t="s">
        <v>184</v>
      </c>
      <c r="C45" s="38" t="s">
        <v>94</v>
      </c>
      <c r="D45" s="39">
        <v>45033</v>
      </c>
      <c r="E45" s="39">
        <v>45036</v>
      </c>
      <c r="F45" s="40">
        <f t="shared" si="3"/>
        <v>3</v>
      </c>
      <c r="G45" s="41" t="s">
        <v>95</v>
      </c>
      <c r="H45" s="36" t="s">
        <v>96</v>
      </c>
      <c r="I45" s="42">
        <v>525</v>
      </c>
      <c r="J45" s="43"/>
      <c r="K45" s="43"/>
      <c r="L45" s="43"/>
      <c r="M45" s="43"/>
    </row>
    <row r="46" spans="1:13" x14ac:dyDescent="0.25">
      <c r="A46" s="37" t="s">
        <v>185</v>
      </c>
      <c r="B46" s="36" t="s">
        <v>186</v>
      </c>
      <c r="C46" s="38" t="s">
        <v>124</v>
      </c>
      <c r="D46" s="39">
        <v>45032</v>
      </c>
      <c r="E46" s="39">
        <v>45036</v>
      </c>
      <c r="F46" s="40">
        <f t="shared" si="3"/>
        <v>4</v>
      </c>
      <c r="G46" s="41" t="s">
        <v>95</v>
      </c>
      <c r="H46" s="36" t="s">
        <v>99</v>
      </c>
      <c r="I46" s="42">
        <v>150</v>
      </c>
      <c r="J46" s="43"/>
      <c r="K46" s="43"/>
      <c r="L46" s="43"/>
      <c r="M46" s="43"/>
    </row>
    <row r="47" spans="1:13" x14ac:dyDescent="0.25">
      <c r="A47" s="37" t="s">
        <v>187</v>
      </c>
      <c r="B47" s="36" t="s">
        <v>188</v>
      </c>
      <c r="C47" s="38" t="s">
        <v>105</v>
      </c>
      <c r="D47" s="39">
        <v>45034</v>
      </c>
      <c r="E47" s="39">
        <v>45035</v>
      </c>
      <c r="F47" s="40">
        <f t="shared" si="3"/>
        <v>1</v>
      </c>
      <c r="G47" s="41" t="s">
        <v>95</v>
      </c>
      <c r="H47" s="36" t="s">
        <v>99</v>
      </c>
      <c r="I47" s="42">
        <v>400</v>
      </c>
      <c r="J47" s="43"/>
      <c r="K47" s="43"/>
      <c r="L47" s="43"/>
      <c r="M47" s="43"/>
    </row>
    <row r="48" spans="1:13" x14ac:dyDescent="0.25">
      <c r="A48" s="37" t="s">
        <v>189</v>
      </c>
      <c r="B48" s="36" t="s">
        <v>190</v>
      </c>
      <c r="C48" s="38" t="s">
        <v>124</v>
      </c>
      <c r="D48" s="39">
        <v>45030</v>
      </c>
      <c r="E48" s="39">
        <v>45038</v>
      </c>
      <c r="F48" s="40">
        <f t="shared" si="3"/>
        <v>8</v>
      </c>
      <c r="G48" s="41" t="s">
        <v>95</v>
      </c>
      <c r="H48" s="36" t="s">
        <v>99</v>
      </c>
      <c r="I48" s="42">
        <v>400</v>
      </c>
      <c r="J48" s="43"/>
      <c r="K48" s="43"/>
      <c r="L48" s="43"/>
      <c r="M48" s="43"/>
    </row>
    <row r="49" spans="1:13" x14ac:dyDescent="0.25">
      <c r="A49" s="37" t="s">
        <v>191</v>
      </c>
      <c r="B49" s="36" t="s">
        <v>192</v>
      </c>
      <c r="C49" s="38" t="s">
        <v>124</v>
      </c>
      <c r="D49" s="39">
        <v>45033</v>
      </c>
      <c r="E49" s="39">
        <v>45035</v>
      </c>
      <c r="F49" s="40">
        <f t="shared" si="3"/>
        <v>2</v>
      </c>
      <c r="G49" s="41" t="s">
        <v>102</v>
      </c>
      <c r="H49" s="36" t="s">
        <v>99</v>
      </c>
      <c r="I49" s="42">
        <v>525</v>
      </c>
      <c r="J49" s="43"/>
      <c r="K49" s="43"/>
      <c r="L49" s="43"/>
      <c r="M49" s="43"/>
    </row>
    <row r="50" spans="1:13" x14ac:dyDescent="0.25">
      <c r="A50" s="37" t="s">
        <v>193</v>
      </c>
      <c r="B50" s="36" t="s">
        <v>194</v>
      </c>
      <c r="C50" s="38" t="s">
        <v>134</v>
      </c>
      <c r="D50" s="39">
        <v>45033</v>
      </c>
      <c r="E50" s="39">
        <v>45037</v>
      </c>
      <c r="F50" s="40">
        <f t="shared" si="3"/>
        <v>4</v>
      </c>
      <c r="G50" s="41" t="s">
        <v>95</v>
      </c>
      <c r="H50" s="36" t="s">
        <v>96</v>
      </c>
      <c r="I50" s="42">
        <v>525</v>
      </c>
      <c r="J50" s="43"/>
      <c r="K50" s="43"/>
      <c r="L50" s="43"/>
      <c r="M50" s="43"/>
    </row>
    <row r="51" spans="1:13" x14ac:dyDescent="0.25">
      <c r="A51" s="37" t="s">
        <v>195</v>
      </c>
      <c r="B51" s="36" t="s">
        <v>196</v>
      </c>
      <c r="C51" s="38" t="s">
        <v>134</v>
      </c>
      <c r="D51" s="39">
        <v>45034</v>
      </c>
      <c r="E51" s="39">
        <v>45035</v>
      </c>
      <c r="F51" s="40">
        <f t="shared" si="3"/>
        <v>1</v>
      </c>
      <c r="G51" s="41" t="s">
        <v>95</v>
      </c>
      <c r="H51" s="36" t="s">
        <v>96</v>
      </c>
      <c r="I51" s="42">
        <v>525</v>
      </c>
      <c r="J51" s="43" t="s">
        <v>197</v>
      </c>
      <c r="K51" s="43"/>
      <c r="L51" s="43"/>
      <c r="M51" s="43"/>
    </row>
    <row r="52" spans="1:13" x14ac:dyDescent="0.25">
      <c r="A52" s="37" t="s">
        <v>198</v>
      </c>
      <c r="B52" s="36" t="s">
        <v>199</v>
      </c>
      <c r="C52" s="38" t="s">
        <v>124</v>
      </c>
      <c r="D52" s="39">
        <v>45034</v>
      </c>
      <c r="E52" s="39">
        <v>45037</v>
      </c>
      <c r="F52" s="40">
        <f t="shared" si="3"/>
        <v>3</v>
      </c>
      <c r="G52" s="41" t="s">
        <v>95</v>
      </c>
      <c r="H52" s="36" t="s">
        <v>99</v>
      </c>
      <c r="I52" s="42">
        <v>400</v>
      </c>
      <c r="J52" s="43"/>
      <c r="K52" s="43"/>
      <c r="L52" s="43"/>
      <c r="M52" s="43"/>
    </row>
    <row r="53" spans="1:13" x14ac:dyDescent="0.25">
      <c r="A53" s="37" t="s">
        <v>200</v>
      </c>
      <c r="B53" s="36" t="s">
        <v>201</v>
      </c>
      <c r="C53" s="38" t="s">
        <v>94</v>
      </c>
      <c r="D53" s="39">
        <v>45035</v>
      </c>
      <c r="E53" s="39">
        <v>45036</v>
      </c>
      <c r="F53" s="40">
        <f t="shared" si="3"/>
        <v>1</v>
      </c>
      <c r="G53" s="41" t="s">
        <v>95</v>
      </c>
      <c r="H53" s="36" t="s">
        <v>96</v>
      </c>
      <c r="I53" s="42">
        <v>150</v>
      </c>
      <c r="J53" s="43"/>
      <c r="K53" s="43"/>
      <c r="L53" s="43"/>
      <c r="M53" s="43"/>
    </row>
    <row r="54" spans="1:13" x14ac:dyDescent="0.25">
      <c r="A54" s="37" t="s">
        <v>202</v>
      </c>
      <c r="B54" s="36" t="s">
        <v>203</v>
      </c>
      <c r="C54" s="38" t="s">
        <v>94</v>
      </c>
      <c r="D54" s="39">
        <v>45034</v>
      </c>
      <c r="E54" s="39">
        <v>45037</v>
      </c>
      <c r="F54" s="40">
        <f t="shared" si="3"/>
        <v>3</v>
      </c>
      <c r="G54" s="41" t="s">
        <v>95</v>
      </c>
      <c r="H54" s="36" t="s">
        <v>99</v>
      </c>
      <c r="I54" s="42">
        <v>525</v>
      </c>
      <c r="J54" s="43"/>
      <c r="K54" s="43"/>
      <c r="L54" s="43"/>
      <c r="M54" s="43"/>
    </row>
    <row r="55" spans="1:13" x14ac:dyDescent="0.25">
      <c r="A55" s="37" t="s">
        <v>204</v>
      </c>
      <c r="B55" s="36" t="s">
        <v>205</v>
      </c>
      <c r="C55" s="38" t="s">
        <v>94</v>
      </c>
      <c r="D55" s="39">
        <v>45035</v>
      </c>
      <c r="E55" s="39">
        <v>45036</v>
      </c>
      <c r="F55" s="40">
        <f t="shared" si="3"/>
        <v>1</v>
      </c>
      <c r="G55" s="41" t="s">
        <v>95</v>
      </c>
      <c r="H55" s="36" t="s">
        <v>96</v>
      </c>
      <c r="I55" s="42">
        <v>400</v>
      </c>
      <c r="J55" s="43"/>
      <c r="K55" s="43"/>
      <c r="L55" s="43"/>
      <c r="M55" s="43"/>
    </row>
    <row r="56" spans="1:13" ht="26.4" x14ac:dyDescent="0.25">
      <c r="A56" s="37" t="s">
        <v>206</v>
      </c>
      <c r="B56" s="36" t="s">
        <v>207</v>
      </c>
      <c r="C56" s="38" t="s">
        <v>124</v>
      </c>
      <c r="D56" s="39">
        <v>45036</v>
      </c>
      <c r="E56" s="39">
        <v>45037</v>
      </c>
      <c r="F56" s="40">
        <f t="shared" si="3"/>
        <v>1</v>
      </c>
      <c r="G56" s="41" t="s">
        <v>95</v>
      </c>
      <c r="H56" s="36" t="s">
        <v>96</v>
      </c>
      <c r="I56" s="42">
        <v>150</v>
      </c>
      <c r="J56" s="43" t="s">
        <v>208</v>
      </c>
      <c r="K56" s="43"/>
      <c r="L56" s="43"/>
      <c r="M56" s="43"/>
    </row>
    <row r="57" spans="1:13" x14ac:dyDescent="0.25">
      <c r="A57" s="37" t="s">
        <v>209</v>
      </c>
      <c r="B57" s="36" t="s">
        <v>210</v>
      </c>
      <c r="C57" s="38" t="s">
        <v>94</v>
      </c>
      <c r="D57" s="39">
        <v>45032</v>
      </c>
      <c r="E57" s="39">
        <v>45034</v>
      </c>
      <c r="F57" s="40">
        <f t="shared" si="3"/>
        <v>2</v>
      </c>
      <c r="G57" s="41" t="s">
        <v>102</v>
      </c>
      <c r="H57" s="36" t="s">
        <v>96</v>
      </c>
      <c r="I57" s="42">
        <v>150</v>
      </c>
      <c r="J57" s="43" t="s">
        <v>211</v>
      </c>
      <c r="K57" s="43"/>
      <c r="L57" s="43"/>
      <c r="M57" s="43"/>
    </row>
    <row r="58" spans="1:13" ht="26.4" x14ac:dyDescent="0.25">
      <c r="A58" s="37" t="s">
        <v>212</v>
      </c>
      <c r="B58" s="36" t="s">
        <v>213</v>
      </c>
      <c r="C58" s="38" t="s">
        <v>94</v>
      </c>
      <c r="D58" s="39">
        <v>45034</v>
      </c>
      <c r="E58" s="39">
        <v>45037</v>
      </c>
      <c r="F58" s="40">
        <f t="shared" si="3"/>
        <v>3</v>
      </c>
      <c r="G58" s="41" t="s">
        <v>95</v>
      </c>
      <c r="H58" s="36" t="s">
        <v>99</v>
      </c>
      <c r="I58" s="42">
        <v>525</v>
      </c>
      <c r="J58" s="43" t="s">
        <v>214</v>
      </c>
      <c r="K58" s="43"/>
      <c r="L58" s="43"/>
      <c r="M58" s="43"/>
    </row>
    <row r="59" spans="1:13" x14ac:dyDescent="0.25">
      <c r="A59" s="37" t="s">
        <v>150</v>
      </c>
      <c r="B59" s="36" t="s">
        <v>215</v>
      </c>
      <c r="C59" s="38" t="s">
        <v>94</v>
      </c>
      <c r="D59" s="39">
        <v>45034</v>
      </c>
      <c r="E59" s="39">
        <v>45035</v>
      </c>
      <c r="F59" s="40">
        <f t="shared" si="3"/>
        <v>1</v>
      </c>
      <c r="G59" s="41" t="s">
        <v>95</v>
      </c>
      <c r="H59" s="36" t="s">
        <v>99</v>
      </c>
      <c r="I59" s="42">
        <v>525</v>
      </c>
      <c r="J59" s="43"/>
      <c r="K59" s="43"/>
      <c r="L59" s="43"/>
      <c r="M59" s="43"/>
    </row>
    <row r="60" spans="1:13" x14ac:dyDescent="0.25">
      <c r="A60" s="37" t="s">
        <v>216</v>
      </c>
      <c r="B60" s="36" t="s">
        <v>217</v>
      </c>
      <c r="C60" s="38" t="s">
        <v>94</v>
      </c>
      <c r="D60" s="39">
        <v>45031</v>
      </c>
      <c r="E60" s="39">
        <v>45038</v>
      </c>
      <c r="F60" s="40">
        <f t="shared" si="3"/>
        <v>7</v>
      </c>
      <c r="G60" s="41" t="s">
        <v>95</v>
      </c>
      <c r="H60" s="36" t="s">
        <v>96</v>
      </c>
      <c r="I60" s="42">
        <v>150</v>
      </c>
      <c r="J60" s="43"/>
      <c r="K60" s="43"/>
      <c r="L60" s="43"/>
      <c r="M60" s="43"/>
    </row>
    <row r="61" spans="1:13" x14ac:dyDescent="0.25">
      <c r="A61" s="37" t="s">
        <v>218</v>
      </c>
      <c r="B61" s="36" t="s">
        <v>219</v>
      </c>
      <c r="C61" s="38" t="s">
        <v>94</v>
      </c>
      <c r="D61" s="39">
        <v>45034</v>
      </c>
      <c r="E61" s="39">
        <v>45037</v>
      </c>
      <c r="F61" s="40">
        <f t="shared" si="3"/>
        <v>3</v>
      </c>
      <c r="G61" s="41" t="s">
        <v>95</v>
      </c>
      <c r="H61" s="36" t="s">
        <v>96</v>
      </c>
      <c r="I61" s="42">
        <v>525</v>
      </c>
      <c r="J61" s="43"/>
      <c r="K61" s="43"/>
      <c r="L61" s="43"/>
      <c r="M61" s="43"/>
    </row>
    <row r="62" spans="1:13" x14ac:dyDescent="0.25">
      <c r="A62" s="37" t="s">
        <v>220</v>
      </c>
      <c r="B62" s="36" t="s">
        <v>221</v>
      </c>
      <c r="C62" s="38" t="s">
        <v>94</v>
      </c>
      <c r="D62" s="39">
        <v>45036</v>
      </c>
      <c r="E62" s="39">
        <v>45037</v>
      </c>
      <c r="F62" s="40">
        <f t="shared" si="3"/>
        <v>1</v>
      </c>
      <c r="G62" s="41" t="s">
        <v>95</v>
      </c>
      <c r="H62" s="36" t="s">
        <v>99</v>
      </c>
      <c r="I62" s="42">
        <v>525</v>
      </c>
      <c r="J62" s="43"/>
      <c r="K62" s="43"/>
      <c r="L62" s="43"/>
      <c r="M62" s="43"/>
    </row>
    <row r="63" spans="1:13" x14ac:dyDescent="0.25">
      <c r="A63" s="37" t="s">
        <v>169</v>
      </c>
      <c r="B63" s="36" t="s">
        <v>222</v>
      </c>
      <c r="C63" s="38" t="s">
        <v>105</v>
      </c>
      <c r="D63" s="39">
        <v>45035</v>
      </c>
      <c r="E63" s="39">
        <v>45036</v>
      </c>
      <c r="F63" s="40">
        <f t="shared" si="3"/>
        <v>1</v>
      </c>
      <c r="G63" s="41" t="s">
        <v>102</v>
      </c>
      <c r="H63" s="36" t="s">
        <v>99</v>
      </c>
      <c r="I63" s="42">
        <v>525</v>
      </c>
      <c r="J63" s="43"/>
      <c r="K63" s="43"/>
      <c r="L63" s="43"/>
      <c r="M63" s="43"/>
    </row>
    <row r="64" spans="1:13" x14ac:dyDescent="0.25">
      <c r="A64" s="37" t="s">
        <v>59</v>
      </c>
      <c r="B64" s="36" t="s">
        <v>223</v>
      </c>
      <c r="C64" s="38" t="s">
        <v>124</v>
      </c>
      <c r="D64" s="39">
        <v>45036</v>
      </c>
      <c r="E64" s="39">
        <v>45037</v>
      </c>
      <c r="F64" s="40">
        <f t="shared" si="3"/>
        <v>1</v>
      </c>
      <c r="G64" s="41" t="s">
        <v>95</v>
      </c>
      <c r="H64" s="36" t="s">
        <v>96</v>
      </c>
      <c r="I64" s="42">
        <v>525</v>
      </c>
      <c r="J64" s="43"/>
      <c r="K64" s="43"/>
      <c r="L64" s="43"/>
      <c r="M64" s="43"/>
    </row>
    <row r="65" spans="1:13" x14ac:dyDescent="0.25">
      <c r="A65" s="37" t="s">
        <v>224</v>
      </c>
      <c r="B65" s="36" t="s">
        <v>225</v>
      </c>
      <c r="C65" s="38" t="s">
        <v>124</v>
      </c>
      <c r="D65" s="39">
        <v>45035</v>
      </c>
      <c r="E65" s="39">
        <v>45037</v>
      </c>
      <c r="F65" s="40">
        <f t="shared" si="3"/>
        <v>2</v>
      </c>
      <c r="G65" s="41" t="s">
        <v>95</v>
      </c>
      <c r="H65" s="36" t="s">
        <v>96</v>
      </c>
      <c r="I65" s="42">
        <v>525</v>
      </c>
      <c r="J65" s="43"/>
      <c r="K65" s="43"/>
      <c r="L65" s="43"/>
      <c r="M65" s="43"/>
    </row>
    <row r="66" spans="1:13" x14ac:dyDescent="0.25">
      <c r="A66" s="37" t="s">
        <v>226</v>
      </c>
      <c r="B66" s="36" t="s">
        <v>227</v>
      </c>
      <c r="C66" s="38" t="s">
        <v>134</v>
      </c>
      <c r="D66" s="39">
        <v>45029</v>
      </c>
      <c r="E66" s="39">
        <v>45038</v>
      </c>
      <c r="F66" s="40">
        <f t="shared" si="3"/>
        <v>9</v>
      </c>
      <c r="G66" s="41" t="s">
        <v>95</v>
      </c>
      <c r="H66" s="36" t="s">
        <v>99</v>
      </c>
      <c r="I66" s="42">
        <v>150</v>
      </c>
      <c r="J66" s="43"/>
      <c r="K66" s="43"/>
      <c r="L66" s="43"/>
      <c r="M66" s="43"/>
    </row>
    <row r="67" spans="1:13" x14ac:dyDescent="0.25">
      <c r="A67" s="37" t="s">
        <v>228</v>
      </c>
      <c r="B67" s="36" t="s">
        <v>229</v>
      </c>
      <c r="C67" s="38" t="s">
        <v>105</v>
      </c>
      <c r="D67" s="39">
        <v>45036</v>
      </c>
      <c r="E67" s="39">
        <v>45037</v>
      </c>
      <c r="F67" s="40">
        <f t="shared" si="3"/>
        <v>1</v>
      </c>
      <c r="G67" s="41" t="s">
        <v>95</v>
      </c>
      <c r="H67" s="36" t="s">
        <v>99</v>
      </c>
      <c r="I67" s="42">
        <v>150</v>
      </c>
      <c r="J67" s="43"/>
      <c r="K67" s="43"/>
      <c r="L67" s="43"/>
      <c r="M67" s="43"/>
    </row>
    <row r="68" spans="1:13" x14ac:dyDescent="0.25">
      <c r="A68" s="37" t="s">
        <v>230</v>
      </c>
      <c r="B68" s="36" t="s">
        <v>231</v>
      </c>
      <c r="C68" s="38" t="s">
        <v>105</v>
      </c>
      <c r="D68" s="39">
        <v>45031</v>
      </c>
      <c r="E68" s="39">
        <v>45038</v>
      </c>
      <c r="F68" s="40">
        <f t="shared" si="3"/>
        <v>7</v>
      </c>
      <c r="G68" s="41" t="s">
        <v>102</v>
      </c>
      <c r="H68" s="36" t="s">
        <v>99</v>
      </c>
      <c r="I68" s="42">
        <v>400</v>
      </c>
      <c r="J68" s="43" t="s">
        <v>232</v>
      </c>
      <c r="K68" s="43"/>
      <c r="L68" s="43"/>
      <c r="M68" s="43"/>
    </row>
    <row r="69" spans="1:13" x14ac:dyDescent="0.25">
      <c r="A69" s="37" t="s">
        <v>193</v>
      </c>
      <c r="B69" s="36" t="s">
        <v>233</v>
      </c>
      <c r="C69" s="38" t="s">
        <v>134</v>
      </c>
      <c r="D69" s="39">
        <v>45036</v>
      </c>
      <c r="E69" s="39">
        <v>45037</v>
      </c>
      <c r="F69" s="40">
        <f t="shared" si="3"/>
        <v>1</v>
      </c>
      <c r="G69" s="41" t="s">
        <v>102</v>
      </c>
      <c r="H69" s="36" t="s">
        <v>99</v>
      </c>
      <c r="I69" s="42">
        <v>525</v>
      </c>
      <c r="J69" s="43"/>
      <c r="K69" s="43"/>
      <c r="L69" s="43"/>
      <c r="M69" s="43"/>
    </row>
    <row r="70" spans="1:13" x14ac:dyDescent="0.25">
      <c r="A70" s="37" t="s">
        <v>234</v>
      </c>
      <c r="B70" s="36" t="s">
        <v>235</v>
      </c>
      <c r="C70" s="38" t="s">
        <v>94</v>
      </c>
      <c r="D70" s="39">
        <v>45035</v>
      </c>
      <c r="E70" s="39">
        <v>45037</v>
      </c>
      <c r="F70" s="40">
        <f t="shared" si="3"/>
        <v>2</v>
      </c>
      <c r="G70" s="41" t="s">
        <v>95</v>
      </c>
      <c r="H70" s="36" t="s">
        <v>99</v>
      </c>
      <c r="I70" s="42">
        <v>150</v>
      </c>
      <c r="J70" s="43"/>
      <c r="K70" s="43"/>
      <c r="L70" s="43"/>
      <c r="M70" s="43"/>
    </row>
    <row r="71" spans="1:13" x14ac:dyDescent="0.25">
      <c r="A71" s="37" t="s">
        <v>236</v>
      </c>
      <c r="B71" s="36" t="s">
        <v>237</v>
      </c>
      <c r="C71" s="38" t="s">
        <v>94</v>
      </c>
      <c r="D71" s="39">
        <v>45034</v>
      </c>
      <c r="E71" s="39">
        <v>45036</v>
      </c>
      <c r="F71" s="40">
        <f t="shared" si="3"/>
        <v>2</v>
      </c>
      <c r="G71" s="41" t="s">
        <v>102</v>
      </c>
      <c r="H71" s="36" t="s">
        <v>96</v>
      </c>
      <c r="I71" s="42">
        <v>525</v>
      </c>
      <c r="J71" s="43"/>
      <c r="K71" s="43"/>
      <c r="L71" s="43"/>
      <c r="M71" s="43"/>
    </row>
    <row r="72" spans="1:13" x14ac:dyDescent="0.25">
      <c r="A72" s="37" t="s">
        <v>238</v>
      </c>
      <c r="B72" s="36" t="s">
        <v>239</v>
      </c>
      <c r="C72" s="38" t="s">
        <v>124</v>
      </c>
      <c r="D72" s="39">
        <v>45033</v>
      </c>
      <c r="E72" s="39">
        <v>45037</v>
      </c>
      <c r="F72" s="40">
        <f t="shared" si="3"/>
        <v>4</v>
      </c>
      <c r="G72" s="41" t="s">
        <v>95</v>
      </c>
      <c r="H72" s="36" t="s">
        <v>99</v>
      </c>
      <c r="I72" s="42">
        <v>150</v>
      </c>
      <c r="J72" s="43"/>
      <c r="K72" s="43"/>
      <c r="L72" s="43"/>
      <c r="M72" s="43"/>
    </row>
    <row r="73" spans="1:13" x14ac:dyDescent="0.25">
      <c r="A73" s="37" t="s">
        <v>154</v>
      </c>
      <c r="B73" s="36" t="s">
        <v>240</v>
      </c>
      <c r="C73" s="38" t="s">
        <v>94</v>
      </c>
      <c r="D73" s="39">
        <v>45033</v>
      </c>
      <c r="E73" s="39">
        <v>45036</v>
      </c>
      <c r="F73" s="40">
        <f t="shared" si="3"/>
        <v>3</v>
      </c>
      <c r="G73" s="41" t="s">
        <v>95</v>
      </c>
      <c r="H73" s="36" t="s">
        <v>99</v>
      </c>
      <c r="I73" s="42">
        <v>525</v>
      </c>
      <c r="J73" s="43"/>
      <c r="K73" s="43"/>
      <c r="L73" s="43"/>
      <c r="M73" s="43"/>
    </row>
    <row r="74" spans="1:13" x14ac:dyDescent="0.25">
      <c r="A74" s="37" t="s">
        <v>241</v>
      </c>
      <c r="B74" s="36" t="s">
        <v>242</v>
      </c>
      <c r="C74" s="38" t="s">
        <v>105</v>
      </c>
      <c r="D74" s="39">
        <v>45034</v>
      </c>
      <c r="E74" s="39">
        <v>45037</v>
      </c>
      <c r="F74" s="40">
        <f t="shared" si="3"/>
        <v>3</v>
      </c>
      <c r="G74" s="41" t="s">
        <v>95</v>
      </c>
      <c r="H74" s="36" t="s">
        <v>96</v>
      </c>
      <c r="I74" s="42">
        <v>150</v>
      </c>
      <c r="J74" s="43"/>
      <c r="K74" s="43"/>
      <c r="L74" s="43"/>
      <c r="M74" s="43"/>
    </row>
    <row r="75" spans="1:13" x14ac:dyDescent="0.25">
      <c r="A75" s="37" t="s">
        <v>63</v>
      </c>
      <c r="B75" s="36" t="s">
        <v>243</v>
      </c>
      <c r="C75" s="38" t="s">
        <v>124</v>
      </c>
      <c r="D75" s="39">
        <v>45035</v>
      </c>
      <c r="E75" s="39">
        <v>45037</v>
      </c>
      <c r="F75" s="40">
        <f t="shared" si="3"/>
        <v>2</v>
      </c>
      <c r="G75" s="41" t="s">
        <v>95</v>
      </c>
      <c r="H75" s="36" t="s">
        <v>96</v>
      </c>
      <c r="I75" s="42">
        <v>400</v>
      </c>
      <c r="J75" s="43"/>
      <c r="K75" s="43"/>
      <c r="L75" s="43"/>
      <c r="M75" s="43"/>
    </row>
    <row r="76" spans="1:13" x14ac:dyDescent="0.25">
      <c r="A76" s="37" t="s">
        <v>244</v>
      </c>
      <c r="B76" s="36" t="s">
        <v>245</v>
      </c>
      <c r="C76" s="38" t="s">
        <v>94</v>
      </c>
      <c r="D76" s="39">
        <v>45033</v>
      </c>
      <c r="E76" s="39">
        <v>45037</v>
      </c>
      <c r="F76" s="40">
        <f t="shared" si="3"/>
        <v>4</v>
      </c>
      <c r="G76" s="41" t="s">
        <v>95</v>
      </c>
      <c r="H76" s="36" t="s">
        <v>99</v>
      </c>
      <c r="I76" s="42">
        <v>150</v>
      </c>
      <c r="J76" s="43"/>
      <c r="K76" s="43"/>
      <c r="L76" s="43"/>
      <c r="M76" s="43"/>
    </row>
    <row r="77" spans="1:13" x14ac:dyDescent="0.25">
      <c r="A77" s="37" t="s">
        <v>246</v>
      </c>
      <c r="B77" s="36" t="s">
        <v>247</v>
      </c>
      <c r="C77" s="38" t="s">
        <v>134</v>
      </c>
      <c r="D77" s="39">
        <v>45032</v>
      </c>
      <c r="E77" s="39">
        <v>45038</v>
      </c>
      <c r="F77" s="40">
        <f t="shared" si="3"/>
        <v>6</v>
      </c>
      <c r="G77" s="41" t="s">
        <v>95</v>
      </c>
      <c r="H77" s="36" t="s">
        <v>96</v>
      </c>
      <c r="I77" s="42">
        <v>150</v>
      </c>
      <c r="J77" s="43"/>
      <c r="K77" s="43"/>
      <c r="L77" s="43"/>
      <c r="M77" s="43"/>
    </row>
    <row r="78" spans="1:13" x14ac:dyDescent="0.25">
      <c r="A78" s="37" t="s">
        <v>248</v>
      </c>
      <c r="B78" s="36" t="s">
        <v>249</v>
      </c>
      <c r="C78" s="38" t="s">
        <v>134</v>
      </c>
      <c r="D78" s="39">
        <v>45034</v>
      </c>
      <c r="E78" s="39">
        <v>45037</v>
      </c>
      <c r="F78" s="40">
        <f t="shared" si="3"/>
        <v>3</v>
      </c>
      <c r="G78" s="41" t="s">
        <v>95</v>
      </c>
      <c r="H78" s="36" t="s">
        <v>96</v>
      </c>
      <c r="I78" s="42">
        <v>525</v>
      </c>
      <c r="J78" s="43"/>
      <c r="K78" s="43"/>
      <c r="L78" s="43"/>
      <c r="M78" s="43"/>
    </row>
    <row r="79" spans="1:13" x14ac:dyDescent="0.25">
      <c r="A79" s="37" t="s">
        <v>63</v>
      </c>
      <c r="B79" s="36" t="s">
        <v>250</v>
      </c>
      <c r="C79" s="38" t="s">
        <v>134</v>
      </c>
      <c r="D79" s="39">
        <v>45036</v>
      </c>
      <c r="E79" s="39">
        <v>45038</v>
      </c>
      <c r="F79" s="40">
        <f t="shared" si="3"/>
        <v>2</v>
      </c>
      <c r="G79" s="41" t="s">
        <v>102</v>
      </c>
      <c r="H79" s="36" t="s">
        <v>99</v>
      </c>
      <c r="I79" s="42">
        <v>400</v>
      </c>
      <c r="J79" s="43"/>
      <c r="K79" s="43"/>
      <c r="L79" s="43"/>
      <c r="M79" s="43"/>
    </row>
    <row r="80" spans="1:13" x14ac:dyDescent="0.25">
      <c r="A80" s="37" t="s">
        <v>251</v>
      </c>
      <c r="B80" s="36" t="s">
        <v>252</v>
      </c>
      <c r="C80" s="38" t="s">
        <v>134</v>
      </c>
      <c r="D80" s="39">
        <v>45033</v>
      </c>
      <c r="E80" s="39">
        <v>45038</v>
      </c>
      <c r="F80" s="40">
        <f t="shared" si="3"/>
        <v>5</v>
      </c>
      <c r="G80" s="41" t="s">
        <v>102</v>
      </c>
      <c r="H80" s="36" t="s">
        <v>96</v>
      </c>
      <c r="I80" s="42">
        <v>400</v>
      </c>
      <c r="J80" s="43"/>
      <c r="K80" s="43"/>
      <c r="L80" s="43"/>
      <c r="M80" s="43"/>
    </row>
    <row r="81" spans="1:13" x14ac:dyDescent="0.25">
      <c r="A81" s="37" t="s">
        <v>212</v>
      </c>
      <c r="B81" s="36" t="s">
        <v>253</v>
      </c>
      <c r="C81" s="38" t="s">
        <v>124</v>
      </c>
      <c r="D81" s="39">
        <v>45034</v>
      </c>
      <c r="E81" s="39">
        <v>45039</v>
      </c>
      <c r="F81" s="40">
        <f t="shared" si="3"/>
        <v>5</v>
      </c>
      <c r="G81" s="41" t="s">
        <v>95</v>
      </c>
      <c r="H81" s="36" t="s">
        <v>99</v>
      </c>
      <c r="I81" s="42">
        <v>525</v>
      </c>
      <c r="J81" s="43" t="s">
        <v>254</v>
      </c>
      <c r="K81" s="43"/>
      <c r="L81" s="43"/>
      <c r="M81" s="43"/>
    </row>
    <row r="82" spans="1:13" x14ac:dyDescent="0.25">
      <c r="A82" s="37" t="s">
        <v>255</v>
      </c>
      <c r="B82" s="36" t="s">
        <v>256</v>
      </c>
      <c r="C82" s="38" t="s">
        <v>134</v>
      </c>
      <c r="D82" s="39">
        <v>45035</v>
      </c>
      <c r="E82" s="39">
        <v>45036</v>
      </c>
      <c r="F82" s="40">
        <f t="shared" si="3"/>
        <v>1</v>
      </c>
      <c r="G82" s="41" t="s">
        <v>95</v>
      </c>
      <c r="H82" s="36" t="s">
        <v>96</v>
      </c>
      <c r="I82" s="42">
        <v>525</v>
      </c>
      <c r="J82" s="43"/>
      <c r="K82" s="43"/>
      <c r="L82" s="43"/>
      <c r="M82" s="43"/>
    </row>
    <row r="83" spans="1:13" x14ac:dyDescent="0.25">
      <c r="A83" s="37" t="s">
        <v>185</v>
      </c>
      <c r="B83" s="36" t="s">
        <v>257</v>
      </c>
      <c r="C83" s="38" t="s">
        <v>124</v>
      </c>
      <c r="D83" s="39">
        <v>45032</v>
      </c>
      <c r="E83" s="39">
        <v>45038</v>
      </c>
      <c r="F83" s="40">
        <f t="shared" si="3"/>
        <v>6</v>
      </c>
      <c r="G83" s="41" t="s">
        <v>95</v>
      </c>
      <c r="H83" s="36" t="s">
        <v>96</v>
      </c>
      <c r="I83" s="42">
        <v>150</v>
      </c>
      <c r="J83" s="43"/>
      <c r="K83" s="43"/>
      <c r="L83" s="43"/>
      <c r="M83" s="43"/>
    </row>
    <row r="84" spans="1:13" x14ac:dyDescent="0.25">
      <c r="A84" s="37" t="s">
        <v>63</v>
      </c>
      <c r="B84" s="36" t="s">
        <v>258</v>
      </c>
      <c r="C84" s="38" t="s">
        <v>124</v>
      </c>
      <c r="D84" s="39">
        <v>45032</v>
      </c>
      <c r="E84" s="39">
        <v>45037</v>
      </c>
      <c r="F84" s="40">
        <f t="shared" si="3"/>
        <v>5</v>
      </c>
      <c r="G84" s="41" t="s">
        <v>102</v>
      </c>
      <c r="H84" s="36" t="s">
        <v>99</v>
      </c>
      <c r="I84" s="42">
        <v>150</v>
      </c>
      <c r="J84" s="43"/>
      <c r="K84" s="43"/>
      <c r="L84" s="43"/>
      <c r="M84" s="43"/>
    </row>
    <row r="85" spans="1:13" x14ac:dyDescent="0.25">
      <c r="A85" s="37" t="s">
        <v>65</v>
      </c>
      <c r="B85" s="36" t="s">
        <v>259</v>
      </c>
      <c r="C85" s="38" t="s">
        <v>124</v>
      </c>
      <c r="D85" s="39">
        <v>45033</v>
      </c>
      <c r="E85" s="39">
        <v>45038</v>
      </c>
      <c r="F85" s="40">
        <f t="shared" si="3"/>
        <v>5</v>
      </c>
      <c r="G85" s="41" t="s">
        <v>95</v>
      </c>
      <c r="H85" s="36" t="s">
        <v>99</v>
      </c>
      <c r="I85" s="42">
        <v>525</v>
      </c>
      <c r="J85" s="43"/>
      <c r="K85" s="43"/>
      <c r="L85" s="43"/>
      <c r="M85" s="43"/>
    </row>
    <row r="86" spans="1:13" x14ac:dyDescent="0.25">
      <c r="A86" s="37" t="s">
        <v>260</v>
      </c>
      <c r="B86" s="36" t="s">
        <v>261</v>
      </c>
      <c r="C86" s="38" t="s">
        <v>94</v>
      </c>
      <c r="D86" s="39">
        <v>45032</v>
      </c>
      <c r="E86" s="39">
        <v>45038</v>
      </c>
      <c r="F86" s="40">
        <f t="shared" si="3"/>
        <v>6</v>
      </c>
      <c r="G86" s="41" t="s">
        <v>95</v>
      </c>
      <c r="H86" s="36" t="s">
        <v>99</v>
      </c>
      <c r="I86" s="42">
        <v>400</v>
      </c>
      <c r="J86" s="43"/>
      <c r="K86" s="43"/>
      <c r="L86" s="43"/>
      <c r="M86" s="43"/>
    </row>
    <row r="87" spans="1:13" x14ac:dyDescent="0.25">
      <c r="A87" s="37" t="s">
        <v>262</v>
      </c>
      <c r="B87" s="36" t="s">
        <v>263</v>
      </c>
      <c r="C87" s="38" t="s">
        <v>124</v>
      </c>
      <c r="D87" s="39">
        <v>45036</v>
      </c>
      <c r="E87" s="39">
        <v>45037</v>
      </c>
      <c r="F87" s="40">
        <f t="shared" si="3"/>
        <v>1</v>
      </c>
      <c r="G87" s="41" t="s">
        <v>102</v>
      </c>
      <c r="H87" s="36" t="s">
        <v>99</v>
      </c>
      <c r="I87" s="42">
        <v>150</v>
      </c>
      <c r="J87" s="43"/>
      <c r="K87" s="43"/>
      <c r="L87" s="43"/>
      <c r="M87" s="43"/>
    </row>
    <row r="88" spans="1:13" x14ac:dyDescent="0.25">
      <c r="A88" s="37" t="s">
        <v>264</v>
      </c>
      <c r="B88" s="36" t="s">
        <v>265</v>
      </c>
      <c r="C88" s="38" t="s">
        <v>124</v>
      </c>
      <c r="D88" s="39">
        <v>45031</v>
      </c>
      <c r="E88" s="39">
        <v>45038</v>
      </c>
      <c r="F88" s="40">
        <f t="shared" si="3"/>
        <v>7</v>
      </c>
      <c r="G88" s="41" t="s">
        <v>95</v>
      </c>
      <c r="H88" s="36" t="s">
        <v>99</v>
      </c>
      <c r="I88" s="42">
        <v>525</v>
      </c>
      <c r="J88" s="43"/>
      <c r="K88" s="43"/>
      <c r="L88" s="43"/>
      <c r="M88" s="43"/>
    </row>
    <row r="89" spans="1:13" x14ac:dyDescent="0.25">
      <c r="A89" s="37" t="s">
        <v>266</v>
      </c>
      <c r="B89" s="36" t="s">
        <v>267</v>
      </c>
      <c r="C89" s="38" t="s">
        <v>94</v>
      </c>
      <c r="D89" s="39">
        <v>45034</v>
      </c>
      <c r="E89" s="39">
        <v>45037</v>
      </c>
      <c r="F89" s="40">
        <f t="shared" si="3"/>
        <v>3</v>
      </c>
      <c r="G89" s="41" t="s">
        <v>95</v>
      </c>
      <c r="H89" s="36" t="s">
        <v>99</v>
      </c>
      <c r="I89" s="42">
        <v>525</v>
      </c>
      <c r="J89" s="43"/>
      <c r="K89" s="43"/>
      <c r="L89" s="43"/>
      <c r="M89" s="43"/>
    </row>
    <row r="90" spans="1:13" x14ac:dyDescent="0.25">
      <c r="A90" s="37" t="s">
        <v>268</v>
      </c>
      <c r="B90" s="36" t="s">
        <v>269</v>
      </c>
      <c r="C90" s="38" t="s">
        <v>124</v>
      </c>
      <c r="D90" s="39">
        <v>45032</v>
      </c>
      <c r="E90" s="39">
        <v>45038</v>
      </c>
      <c r="F90" s="40">
        <f t="shared" si="3"/>
        <v>6</v>
      </c>
      <c r="G90" s="41" t="s">
        <v>95</v>
      </c>
      <c r="H90" s="36" t="s">
        <v>99</v>
      </c>
      <c r="I90" s="42">
        <v>525</v>
      </c>
      <c r="J90" s="43"/>
      <c r="K90" s="43"/>
      <c r="L90" s="43"/>
      <c r="M90" s="43"/>
    </row>
    <row r="91" spans="1:13" x14ac:dyDescent="0.25">
      <c r="A91" s="37" t="s">
        <v>65</v>
      </c>
      <c r="B91" s="36" t="s">
        <v>270</v>
      </c>
      <c r="C91" s="38" t="s">
        <v>105</v>
      </c>
      <c r="D91" s="39">
        <v>45034</v>
      </c>
      <c r="E91" s="39">
        <v>45037</v>
      </c>
      <c r="F91" s="40">
        <f t="shared" si="3"/>
        <v>3</v>
      </c>
      <c r="G91" s="41" t="s">
        <v>95</v>
      </c>
      <c r="H91" s="36" t="s">
        <v>99</v>
      </c>
      <c r="I91" s="42">
        <v>150</v>
      </c>
      <c r="J91" s="43"/>
      <c r="K91" s="43"/>
      <c r="L91" s="43"/>
      <c r="M91" s="43"/>
    </row>
    <row r="92" spans="1:13" x14ac:dyDescent="0.25">
      <c r="A92" s="37" t="s">
        <v>271</v>
      </c>
      <c r="B92" s="36" t="s">
        <v>272</v>
      </c>
      <c r="C92" s="38" t="s">
        <v>94</v>
      </c>
      <c r="D92" s="39">
        <v>45031</v>
      </c>
      <c r="E92" s="39">
        <v>45037</v>
      </c>
      <c r="F92" s="40">
        <f t="shared" si="3"/>
        <v>6</v>
      </c>
      <c r="G92" s="41" t="s">
        <v>95</v>
      </c>
      <c r="H92" s="36" t="s">
        <v>99</v>
      </c>
      <c r="I92" s="42">
        <v>400</v>
      </c>
      <c r="J92" s="43"/>
      <c r="K92" s="43"/>
      <c r="L92" s="43"/>
      <c r="M92" s="43"/>
    </row>
    <row r="93" spans="1:13" x14ac:dyDescent="0.25">
      <c r="A93" s="37" t="s">
        <v>273</v>
      </c>
      <c r="B93" s="36" t="s">
        <v>274</v>
      </c>
      <c r="C93" s="38" t="s">
        <v>105</v>
      </c>
      <c r="D93" s="39">
        <v>45034</v>
      </c>
      <c r="E93" s="39">
        <v>45035</v>
      </c>
      <c r="F93" s="40">
        <f t="shared" si="3"/>
        <v>1</v>
      </c>
      <c r="G93" s="41" t="s">
        <v>95</v>
      </c>
      <c r="H93" s="36" t="s">
        <v>99</v>
      </c>
      <c r="I93" s="42">
        <v>150</v>
      </c>
      <c r="J93" s="43"/>
      <c r="K93" s="43"/>
      <c r="L93" s="43"/>
      <c r="M93" s="43"/>
    </row>
    <row r="94" spans="1:13" x14ac:dyDescent="0.25">
      <c r="A94" s="37" t="s">
        <v>255</v>
      </c>
      <c r="B94" s="36" t="s">
        <v>275</v>
      </c>
      <c r="C94" s="38" t="s">
        <v>94</v>
      </c>
      <c r="D94" s="39">
        <v>45036</v>
      </c>
      <c r="E94" s="39">
        <v>45037</v>
      </c>
      <c r="F94" s="40">
        <f t="shared" si="3"/>
        <v>1</v>
      </c>
      <c r="G94" s="41" t="s">
        <v>95</v>
      </c>
      <c r="H94" s="36" t="s">
        <v>96</v>
      </c>
      <c r="I94" s="42">
        <v>400</v>
      </c>
      <c r="J94" s="43"/>
      <c r="K94" s="43"/>
      <c r="L94" s="43"/>
      <c r="M94" s="43"/>
    </row>
    <row r="95" spans="1:13" x14ac:dyDescent="0.25">
      <c r="A95" s="37" t="s">
        <v>276</v>
      </c>
      <c r="B95" s="36" t="s">
        <v>277</v>
      </c>
      <c r="C95" s="38" t="s">
        <v>124</v>
      </c>
      <c r="D95" s="39">
        <v>45036</v>
      </c>
      <c r="E95" s="39">
        <v>45037</v>
      </c>
      <c r="F95" s="40">
        <f t="shared" si="3"/>
        <v>1</v>
      </c>
      <c r="G95" s="41" t="s">
        <v>95</v>
      </c>
      <c r="H95" s="36" t="s">
        <v>99</v>
      </c>
      <c r="I95" s="42">
        <v>525</v>
      </c>
      <c r="J95" s="43"/>
      <c r="K95" s="43"/>
      <c r="L95" s="43"/>
      <c r="M95" s="43"/>
    </row>
    <row r="96" spans="1:13" x14ac:dyDescent="0.25">
      <c r="A96" s="37" t="s">
        <v>278</v>
      </c>
      <c r="B96" s="36" t="s">
        <v>279</v>
      </c>
      <c r="C96" s="38" t="s">
        <v>124</v>
      </c>
      <c r="D96" s="39">
        <v>45034</v>
      </c>
      <c r="E96" s="39">
        <v>45036</v>
      </c>
      <c r="F96" s="40">
        <f t="shared" si="3"/>
        <v>2</v>
      </c>
      <c r="G96" s="41" t="s">
        <v>95</v>
      </c>
      <c r="H96" s="36" t="s">
        <v>99</v>
      </c>
      <c r="I96" s="42">
        <v>525</v>
      </c>
      <c r="J96" s="43"/>
      <c r="K96" s="43"/>
      <c r="L96" s="43"/>
      <c r="M96" s="43"/>
    </row>
    <row r="97" spans="1:13" x14ac:dyDescent="0.25">
      <c r="A97" s="37" t="s">
        <v>280</v>
      </c>
      <c r="B97" s="36" t="s">
        <v>281</v>
      </c>
      <c r="C97" s="38" t="s">
        <v>94</v>
      </c>
      <c r="D97" s="39">
        <v>45033</v>
      </c>
      <c r="E97" s="39">
        <v>45035</v>
      </c>
      <c r="F97" s="40">
        <f t="shared" si="3"/>
        <v>2</v>
      </c>
      <c r="G97" s="41" t="s">
        <v>95</v>
      </c>
      <c r="H97" s="36" t="s">
        <v>96</v>
      </c>
      <c r="I97" s="42">
        <v>150</v>
      </c>
      <c r="J97" s="43" t="s">
        <v>211</v>
      </c>
      <c r="K97" s="43"/>
      <c r="L97" s="43"/>
      <c r="M97" s="43"/>
    </row>
    <row r="98" spans="1:13" x14ac:dyDescent="0.25">
      <c r="A98" s="37" t="s">
        <v>177</v>
      </c>
      <c r="B98" s="36" t="s">
        <v>282</v>
      </c>
      <c r="C98" s="38" t="s">
        <v>124</v>
      </c>
      <c r="D98" s="39">
        <v>45035</v>
      </c>
      <c r="E98" s="39">
        <v>45038</v>
      </c>
      <c r="F98" s="40">
        <f t="shared" ref="F98:F126" si="4">SUM(E98-D98)</f>
        <v>3</v>
      </c>
      <c r="G98" s="41" t="s">
        <v>95</v>
      </c>
      <c r="H98" s="36" t="s">
        <v>96</v>
      </c>
      <c r="I98" s="42">
        <v>150</v>
      </c>
      <c r="J98" s="43"/>
      <c r="K98" s="43"/>
      <c r="L98" s="43"/>
      <c r="M98" s="43"/>
    </row>
    <row r="99" spans="1:13" x14ac:dyDescent="0.25">
      <c r="A99" s="37" t="s">
        <v>283</v>
      </c>
      <c r="B99" s="36" t="s">
        <v>284</v>
      </c>
      <c r="C99" s="38" t="s">
        <v>124</v>
      </c>
      <c r="D99" s="39">
        <v>45033</v>
      </c>
      <c r="E99" s="39">
        <v>45037</v>
      </c>
      <c r="F99" s="40">
        <f t="shared" si="4"/>
        <v>4</v>
      </c>
      <c r="G99" s="41" t="s">
        <v>95</v>
      </c>
      <c r="H99" s="36" t="s">
        <v>96</v>
      </c>
      <c r="I99" s="42">
        <v>400</v>
      </c>
      <c r="J99" s="43"/>
      <c r="K99" s="43"/>
      <c r="L99" s="43"/>
      <c r="M99" s="43"/>
    </row>
    <row r="100" spans="1:13" x14ac:dyDescent="0.25">
      <c r="A100" s="37" t="s">
        <v>285</v>
      </c>
      <c r="B100" s="36" t="s">
        <v>286</v>
      </c>
      <c r="C100" s="38" t="s">
        <v>94</v>
      </c>
      <c r="D100" s="39">
        <v>45032</v>
      </c>
      <c r="E100" s="39">
        <v>45037</v>
      </c>
      <c r="F100" s="40">
        <f t="shared" si="4"/>
        <v>5</v>
      </c>
      <c r="G100" s="41" t="s">
        <v>95</v>
      </c>
      <c r="H100" s="36" t="s">
        <v>99</v>
      </c>
      <c r="I100" s="42">
        <v>400</v>
      </c>
      <c r="J100" s="43" t="s">
        <v>287</v>
      </c>
      <c r="K100" s="43"/>
      <c r="L100" s="43"/>
      <c r="M100" s="43"/>
    </row>
    <row r="101" spans="1:13" x14ac:dyDescent="0.25">
      <c r="A101" s="37" t="s">
        <v>63</v>
      </c>
      <c r="B101" s="36" t="s">
        <v>288</v>
      </c>
      <c r="C101" s="38" t="s">
        <v>105</v>
      </c>
      <c r="D101" s="39">
        <v>45035</v>
      </c>
      <c r="E101" s="39">
        <v>45037</v>
      </c>
      <c r="F101" s="40">
        <f t="shared" si="4"/>
        <v>2</v>
      </c>
      <c r="G101" s="41" t="s">
        <v>95</v>
      </c>
      <c r="H101" s="36" t="s">
        <v>99</v>
      </c>
      <c r="I101" s="42">
        <v>525</v>
      </c>
      <c r="J101" s="43"/>
      <c r="K101" s="43"/>
      <c r="L101" s="43"/>
      <c r="M101" s="43"/>
    </row>
    <row r="102" spans="1:13" x14ac:dyDescent="0.25">
      <c r="A102" s="37" t="s">
        <v>289</v>
      </c>
      <c r="B102" s="36" t="s">
        <v>290</v>
      </c>
      <c r="C102" s="38" t="s">
        <v>94</v>
      </c>
      <c r="D102" s="39">
        <v>45033</v>
      </c>
      <c r="E102" s="39">
        <v>45037</v>
      </c>
      <c r="F102" s="40">
        <f t="shared" si="4"/>
        <v>4</v>
      </c>
      <c r="G102" s="41" t="s">
        <v>102</v>
      </c>
      <c r="H102" s="36" t="s">
        <v>99</v>
      </c>
      <c r="I102" s="42">
        <v>525</v>
      </c>
      <c r="J102" s="43" t="s">
        <v>291</v>
      </c>
      <c r="K102" s="43"/>
      <c r="L102" s="43"/>
      <c r="M102" s="43"/>
    </row>
    <row r="103" spans="1:13" x14ac:dyDescent="0.25">
      <c r="A103" s="37" t="s">
        <v>153</v>
      </c>
      <c r="B103" s="36" t="s">
        <v>292</v>
      </c>
      <c r="C103" s="38" t="s">
        <v>94</v>
      </c>
      <c r="D103" s="39">
        <v>45033</v>
      </c>
      <c r="E103" s="39">
        <v>45037</v>
      </c>
      <c r="F103" s="40">
        <f t="shared" si="4"/>
        <v>4</v>
      </c>
      <c r="G103" s="41" t="s">
        <v>95</v>
      </c>
      <c r="H103" s="36" t="s">
        <v>99</v>
      </c>
      <c r="I103" s="42">
        <v>525</v>
      </c>
      <c r="J103" s="43"/>
      <c r="K103" s="43"/>
      <c r="L103" s="43"/>
      <c r="M103" s="43"/>
    </row>
    <row r="104" spans="1:13" x14ac:dyDescent="0.25">
      <c r="A104" s="37" t="s">
        <v>293</v>
      </c>
      <c r="B104" s="36" t="s">
        <v>294</v>
      </c>
      <c r="C104" s="38" t="s">
        <v>94</v>
      </c>
      <c r="D104" s="39">
        <v>45033</v>
      </c>
      <c r="E104" s="39">
        <v>45038</v>
      </c>
      <c r="F104" s="40">
        <f t="shared" si="4"/>
        <v>5</v>
      </c>
      <c r="G104" s="41" t="s">
        <v>95</v>
      </c>
      <c r="H104" s="36" t="s">
        <v>96</v>
      </c>
      <c r="I104" s="42">
        <v>525</v>
      </c>
      <c r="J104" s="43"/>
      <c r="K104" s="43"/>
      <c r="L104" s="43"/>
      <c r="M104" s="43"/>
    </row>
    <row r="105" spans="1:13" x14ac:dyDescent="0.25">
      <c r="A105" s="37" t="s">
        <v>118</v>
      </c>
      <c r="B105" s="36" t="s">
        <v>295</v>
      </c>
      <c r="C105" s="38" t="s">
        <v>94</v>
      </c>
      <c r="D105" s="39">
        <v>45031</v>
      </c>
      <c r="E105" s="39">
        <v>45037</v>
      </c>
      <c r="F105" s="40">
        <f t="shared" si="4"/>
        <v>6</v>
      </c>
      <c r="G105" s="41" t="s">
        <v>95</v>
      </c>
      <c r="H105" s="36" t="s">
        <v>99</v>
      </c>
      <c r="I105" s="42">
        <v>525</v>
      </c>
      <c r="J105" s="43"/>
      <c r="K105" s="43"/>
      <c r="L105" s="43"/>
      <c r="M105" s="43"/>
    </row>
    <row r="106" spans="1:13" ht="26.4" x14ac:dyDescent="0.25">
      <c r="A106" s="37" t="s">
        <v>162</v>
      </c>
      <c r="B106" s="36" t="s">
        <v>296</v>
      </c>
      <c r="C106" s="38" t="s">
        <v>124</v>
      </c>
      <c r="D106" s="39">
        <v>45032</v>
      </c>
      <c r="E106" s="39">
        <v>45037</v>
      </c>
      <c r="F106" s="40">
        <f t="shared" si="4"/>
        <v>5</v>
      </c>
      <c r="G106" s="41" t="s">
        <v>102</v>
      </c>
      <c r="H106" s="36" t="s">
        <v>96</v>
      </c>
      <c r="I106" s="42">
        <v>525</v>
      </c>
      <c r="J106" s="43" t="s">
        <v>297</v>
      </c>
      <c r="K106" s="43"/>
      <c r="L106" s="43"/>
      <c r="M106" s="43"/>
    </row>
    <row r="107" spans="1:13" x14ac:dyDescent="0.25">
      <c r="A107" s="37" t="s">
        <v>298</v>
      </c>
      <c r="B107" s="36" t="s">
        <v>299</v>
      </c>
      <c r="C107" s="38" t="s">
        <v>105</v>
      </c>
      <c r="D107" s="39">
        <v>45033</v>
      </c>
      <c r="E107" s="39">
        <v>45037</v>
      </c>
      <c r="F107" s="40">
        <f t="shared" si="4"/>
        <v>4</v>
      </c>
      <c r="G107" s="41" t="s">
        <v>95</v>
      </c>
      <c r="H107" s="36" t="s">
        <v>99</v>
      </c>
      <c r="I107" s="42">
        <v>150</v>
      </c>
      <c r="J107" s="43"/>
      <c r="K107" s="43"/>
      <c r="L107" s="43"/>
      <c r="M107" s="43"/>
    </row>
    <row r="108" spans="1:13" x14ac:dyDescent="0.25">
      <c r="A108" s="37" t="s">
        <v>300</v>
      </c>
      <c r="B108" s="36" t="s">
        <v>301</v>
      </c>
      <c r="C108" s="38" t="s">
        <v>134</v>
      </c>
      <c r="D108" s="39">
        <v>45033</v>
      </c>
      <c r="E108" s="39">
        <v>45037</v>
      </c>
      <c r="F108" s="40">
        <f t="shared" si="4"/>
        <v>4</v>
      </c>
      <c r="G108" s="41" t="s">
        <v>95</v>
      </c>
      <c r="H108" s="36" t="s">
        <v>99</v>
      </c>
      <c r="I108" s="42">
        <v>400</v>
      </c>
      <c r="J108" s="43"/>
      <c r="K108" s="43"/>
      <c r="L108" s="43"/>
      <c r="M108" s="43"/>
    </row>
    <row r="109" spans="1:13" ht="26.4" x14ac:dyDescent="0.25">
      <c r="A109" s="37" t="s">
        <v>130</v>
      </c>
      <c r="B109" s="36" t="s">
        <v>302</v>
      </c>
      <c r="C109" s="38" t="s">
        <v>105</v>
      </c>
      <c r="D109" s="39">
        <v>45031</v>
      </c>
      <c r="E109" s="39">
        <v>45037</v>
      </c>
      <c r="F109" s="40">
        <f t="shared" si="4"/>
        <v>6</v>
      </c>
      <c r="G109" s="41" t="s">
        <v>95</v>
      </c>
      <c r="H109" s="36" t="s">
        <v>96</v>
      </c>
      <c r="I109" s="42">
        <v>525</v>
      </c>
      <c r="J109" s="43" t="s">
        <v>303</v>
      </c>
      <c r="K109" s="43"/>
      <c r="L109" s="43"/>
      <c r="M109" s="43"/>
    </row>
    <row r="110" spans="1:13" x14ac:dyDescent="0.25">
      <c r="A110" s="37" t="s">
        <v>304</v>
      </c>
      <c r="B110" s="36" t="s">
        <v>305</v>
      </c>
      <c r="C110" s="38" t="s">
        <v>124</v>
      </c>
      <c r="D110" s="39">
        <v>45033</v>
      </c>
      <c r="E110" s="39">
        <v>45037</v>
      </c>
      <c r="F110" s="40">
        <f t="shared" si="4"/>
        <v>4</v>
      </c>
      <c r="G110" s="41" t="s">
        <v>102</v>
      </c>
      <c r="H110" s="36" t="s">
        <v>96</v>
      </c>
      <c r="I110" s="42">
        <v>525</v>
      </c>
      <c r="J110" s="43"/>
      <c r="K110" s="43"/>
      <c r="L110" s="43"/>
      <c r="M110" s="43"/>
    </row>
    <row r="111" spans="1:13" x14ac:dyDescent="0.25">
      <c r="A111" s="37" t="s">
        <v>306</v>
      </c>
      <c r="B111" s="36" t="s">
        <v>307</v>
      </c>
      <c r="C111" s="38" t="s">
        <v>94</v>
      </c>
      <c r="D111" s="39">
        <v>45034</v>
      </c>
      <c r="E111" s="39">
        <v>45036</v>
      </c>
      <c r="F111" s="40">
        <f t="shared" si="4"/>
        <v>2</v>
      </c>
      <c r="G111" s="41" t="s">
        <v>95</v>
      </c>
      <c r="H111" s="36" t="s">
        <v>99</v>
      </c>
      <c r="I111" s="42">
        <v>150</v>
      </c>
      <c r="J111" s="43" t="s">
        <v>308</v>
      </c>
      <c r="K111" s="43"/>
      <c r="L111" s="43"/>
      <c r="M111" s="43"/>
    </row>
    <row r="112" spans="1:13" x14ac:dyDescent="0.25">
      <c r="A112" s="37" t="s">
        <v>177</v>
      </c>
      <c r="B112" s="36" t="s">
        <v>309</v>
      </c>
      <c r="C112" s="38" t="s">
        <v>124</v>
      </c>
      <c r="D112" s="39">
        <v>45033</v>
      </c>
      <c r="E112" s="39">
        <v>45037</v>
      </c>
      <c r="F112" s="40">
        <f t="shared" si="4"/>
        <v>4</v>
      </c>
      <c r="G112" s="41" t="s">
        <v>95</v>
      </c>
      <c r="H112" s="36" t="s">
        <v>99</v>
      </c>
      <c r="I112" s="42">
        <v>525</v>
      </c>
      <c r="J112" s="43"/>
      <c r="K112" s="43"/>
      <c r="L112" s="43"/>
      <c r="M112" s="43"/>
    </row>
    <row r="113" spans="1:13" x14ac:dyDescent="0.25">
      <c r="A113" s="37" t="s">
        <v>125</v>
      </c>
      <c r="B113" s="36" t="s">
        <v>310</v>
      </c>
      <c r="C113" s="38" t="s">
        <v>94</v>
      </c>
      <c r="D113" s="39">
        <v>45033</v>
      </c>
      <c r="E113" s="39">
        <v>45037</v>
      </c>
      <c r="F113" s="40">
        <f t="shared" si="4"/>
        <v>4</v>
      </c>
      <c r="G113" s="41" t="s">
        <v>95</v>
      </c>
      <c r="H113" s="36" t="s">
        <v>99</v>
      </c>
      <c r="I113" s="42">
        <v>150</v>
      </c>
      <c r="J113" s="43"/>
      <c r="K113" s="43"/>
      <c r="L113" s="43"/>
      <c r="M113" s="43"/>
    </row>
    <row r="114" spans="1:13" x14ac:dyDescent="0.25">
      <c r="A114" s="37" t="s">
        <v>311</v>
      </c>
      <c r="B114" s="36" t="s">
        <v>312</v>
      </c>
      <c r="C114" s="38" t="s">
        <v>134</v>
      </c>
      <c r="D114" s="39">
        <v>45035</v>
      </c>
      <c r="E114" s="39">
        <v>45037</v>
      </c>
      <c r="F114" s="40">
        <f t="shared" si="4"/>
        <v>2</v>
      </c>
      <c r="G114" s="41" t="s">
        <v>95</v>
      </c>
      <c r="H114" s="36" t="s">
        <v>99</v>
      </c>
      <c r="I114" s="42">
        <v>525</v>
      </c>
      <c r="J114" s="43"/>
      <c r="K114" s="43"/>
      <c r="L114" s="43"/>
      <c r="M114" s="43"/>
    </row>
    <row r="115" spans="1:13" x14ac:dyDescent="0.25">
      <c r="A115" s="37" t="s">
        <v>169</v>
      </c>
      <c r="B115" s="36" t="s">
        <v>313</v>
      </c>
      <c r="C115" s="38" t="s">
        <v>124</v>
      </c>
      <c r="D115" s="39">
        <v>45033</v>
      </c>
      <c r="E115" s="39">
        <v>45038</v>
      </c>
      <c r="F115" s="40">
        <f t="shared" si="4"/>
        <v>5</v>
      </c>
      <c r="G115" s="41" t="s">
        <v>102</v>
      </c>
      <c r="H115" s="36" t="s">
        <v>96</v>
      </c>
      <c r="I115" s="42">
        <v>150</v>
      </c>
      <c r="J115" s="43"/>
      <c r="K115" s="43"/>
      <c r="L115" s="43"/>
      <c r="M115" s="43"/>
    </row>
    <row r="116" spans="1:13" x14ac:dyDescent="0.25">
      <c r="A116" s="37" t="s">
        <v>314</v>
      </c>
      <c r="B116" s="36" t="s">
        <v>315</v>
      </c>
      <c r="C116" s="38" t="s">
        <v>134</v>
      </c>
      <c r="D116" s="39">
        <v>45034</v>
      </c>
      <c r="E116" s="39">
        <v>45035</v>
      </c>
      <c r="F116" s="40">
        <f t="shared" si="4"/>
        <v>1</v>
      </c>
      <c r="G116" s="41" t="s">
        <v>95</v>
      </c>
      <c r="H116" s="36" t="s">
        <v>99</v>
      </c>
      <c r="I116" s="42">
        <v>400</v>
      </c>
      <c r="J116" s="43"/>
      <c r="K116" s="43"/>
      <c r="L116" s="43"/>
      <c r="M116" s="43"/>
    </row>
    <row r="117" spans="1:13" x14ac:dyDescent="0.25">
      <c r="A117" s="37" t="s">
        <v>137</v>
      </c>
      <c r="B117" s="36" t="s">
        <v>316</v>
      </c>
      <c r="C117" s="38" t="s">
        <v>94</v>
      </c>
      <c r="D117" s="39">
        <v>45033</v>
      </c>
      <c r="E117" s="39">
        <v>45037</v>
      </c>
      <c r="F117" s="40">
        <f t="shared" si="4"/>
        <v>4</v>
      </c>
      <c r="G117" s="41" t="s">
        <v>95</v>
      </c>
      <c r="H117" s="36" t="s">
        <v>96</v>
      </c>
      <c r="I117" s="42">
        <v>525</v>
      </c>
      <c r="J117" s="43"/>
      <c r="K117" s="43"/>
      <c r="L117" s="43"/>
      <c r="M117" s="43"/>
    </row>
    <row r="118" spans="1:13" x14ac:dyDescent="0.25">
      <c r="A118" s="37" t="s">
        <v>317</v>
      </c>
      <c r="B118" s="36" t="s">
        <v>318</v>
      </c>
      <c r="C118" s="38" t="s">
        <v>94</v>
      </c>
      <c r="D118" s="39">
        <v>45031</v>
      </c>
      <c r="E118" s="39">
        <v>45038</v>
      </c>
      <c r="F118" s="40">
        <f t="shared" si="4"/>
        <v>7</v>
      </c>
      <c r="G118" s="41" t="s">
        <v>95</v>
      </c>
      <c r="H118" s="36" t="s">
        <v>96</v>
      </c>
      <c r="I118" s="42">
        <v>525</v>
      </c>
      <c r="J118" s="43"/>
      <c r="K118" s="43"/>
      <c r="L118" s="43"/>
      <c r="M118" s="43"/>
    </row>
    <row r="119" spans="1:13" x14ac:dyDescent="0.25">
      <c r="A119" s="37" t="s">
        <v>319</v>
      </c>
      <c r="B119" s="36" t="s">
        <v>320</v>
      </c>
      <c r="C119" s="38" t="s">
        <v>124</v>
      </c>
      <c r="D119" s="39">
        <v>45035</v>
      </c>
      <c r="E119" s="39">
        <v>45036</v>
      </c>
      <c r="F119" s="40">
        <f t="shared" si="4"/>
        <v>1</v>
      </c>
      <c r="G119" s="41" t="s">
        <v>95</v>
      </c>
      <c r="H119" s="36" t="s">
        <v>99</v>
      </c>
      <c r="I119" s="42">
        <v>525</v>
      </c>
      <c r="J119" s="43"/>
      <c r="K119" s="43"/>
      <c r="L119" s="43"/>
      <c r="M119" s="43"/>
    </row>
    <row r="120" spans="1:13" x14ac:dyDescent="0.25">
      <c r="A120" s="37" t="s">
        <v>321</v>
      </c>
      <c r="B120" s="36" t="s">
        <v>322</v>
      </c>
      <c r="C120" s="38" t="s">
        <v>94</v>
      </c>
      <c r="D120" s="39">
        <v>45032</v>
      </c>
      <c r="E120" s="39">
        <v>45038</v>
      </c>
      <c r="F120" s="40">
        <f t="shared" si="4"/>
        <v>6</v>
      </c>
      <c r="G120" s="41" t="s">
        <v>95</v>
      </c>
      <c r="H120" s="36" t="s">
        <v>96</v>
      </c>
      <c r="I120" s="42">
        <v>525</v>
      </c>
      <c r="J120" s="43"/>
      <c r="K120" s="43"/>
      <c r="L120" s="43"/>
      <c r="M120" s="43"/>
    </row>
    <row r="121" spans="1:13" x14ac:dyDescent="0.25">
      <c r="A121" s="37" t="s">
        <v>323</v>
      </c>
      <c r="B121" s="36" t="s">
        <v>324</v>
      </c>
      <c r="C121" s="38" t="s">
        <v>124</v>
      </c>
      <c r="D121" s="39">
        <v>45034</v>
      </c>
      <c r="E121" s="39">
        <v>45035</v>
      </c>
      <c r="F121" s="40">
        <f t="shared" si="4"/>
        <v>1</v>
      </c>
      <c r="G121" s="41" t="s">
        <v>102</v>
      </c>
      <c r="H121" s="36" t="s">
        <v>96</v>
      </c>
      <c r="I121" s="42">
        <v>525</v>
      </c>
      <c r="J121" s="43"/>
      <c r="K121" s="43"/>
      <c r="L121" s="43"/>
      <c r="M121" s="43"/>
    </row>
    <row r="122" spans="1:13" x14ac:dyDescent="0.25">
      <c r="A122" s="37" t="s">
        <v>325</v>
      </c>
      <c r="B122" s="36" t="s">
        <v>326</v>
      </c>
      <c r="C122" s="38" t="s">
        <v>94</v>
      </c>
      <c r="D122" s="39">
        <v>45033</v>
      </c>
      <c r="E122" s="39">
        <v>45037</v>
      </c>
      <c r="F122" s="40">
        <f t="shared" si="4"/>
        <v>4</v>
      </c>
      <c r="G122" s="41" t="s">
        <v>95</v>
      </c>
      <c r="H122" s="36" t="s">
        <v>96</v>
      </c>
      <c r="I122" s="42">
        <v>150</v>
      </c>
      <c r="J122" s="43" t="s">
        <v>164</v>
      </c>
      <c r="K122" s="43"/>
      <c r="L122" s="43"/>
      <c r="M122" s="43"/>
    </row>
    <row r="123" spans="1:13" x14ac:dyDescent="0.25">
      <c r="A123" s="37" t="s">
        <v>327</v>
      </c>
      <c r="B123" s="36" t="s">
        <v>328</v>
      </c>
      <c r="C123" s="38" t="s">
        <v>94</v>
      </c>
      <c r="D123" s="39">
        <v>45034</v>
      </c>
      <c r="E123" s="39">
        <v>45036</v>
      </c>
      <c r="F123" s="40">
        <f t="shared" si="4"/>
        <v>2</v>
      </c>
      <c r="G123" s="41" t="s">
        <v>95</v>
      </c>
      <c r="H123" s="36" t="s">
        <v>99</v>
      </c>
      <c r="I123" s="42">
        <v>525</v>
      </c>
      <c r="J123" s="43"/>
      <c r="K123" s="43"/>
      <c r="L123" s="43"/>
      <c r="M123" s="43"/>
    </row>
    <row r="124" spans="1:13" x14ac:dyDescent="0.25">
      <c r="A124" s="37" t="s">
        <v>329</v>
      </c>
      <c r="B124" s="36" t="s">
        <v>330</v>
      </c>
      <c r="C124" s="38" t="s">
        <v>105</v>
      </c>
      <c r="D124" s="39">
        <v>45033</v>
      </c>
      <c r="E124" s="39">
        <v>45034</v>
      </c>
      <c r="F124" s="40">
        <f t="shared" si="4"/>
        <v>1</v>
      </c>
      <c r="G124" s="41" t="s">
        <v>95</v>
      </c>
      <c r="H124" s="36" t="s">
        <v>96</v>
      </c>
      <c r="I124" s="42">
        <v>400</v>
      </c>
      <c r="J124" s="43"/>
      <c r="K124" s="43"/>
      <c r="L124" s="43"/>
      <c r="M124" s="43"/>
    </row>
    <row r="125" spans="1:13" x14ac:dyDescent="0.25">
      <c r="A125" s="37" t="s">
        <v>331</v>
      </c>
      <c r="B125" s="36" t="s">
        <v>332</v>
      </c>
      <c r="C125" s="38" t="s">
        <v>124</v>
      </c>
      <c r="D125" s="39">
        <v>45036</v>
      </c>
      <c r="E125" s="39">
        <v>45038</v>
      </c>
      <c r="F125" s="40">
        <f t="shared" si="4"/>
        <v>2</v>
      </c>
      <c r="G125" s="41" t="s">
        <v>102</v>
      </c>
      <c r="H125" s="36" t="s">
        <v>96</v>
      </c>
      <c r="I125" s="42">
        <v>525</v>
      </c>
      <c r="J125" s="43"/>
      <c r="K125" s="43"/>
      <c r="L125" s="43"/>
      <c r="M125" s="43"/>
    </row>
    <row r="126" spans="1:13" x14ac:dyDescent="0.25">
      <c r="A126" s="37" t="s">
        <v>224</v>
      </c>
      <c r="B126" s="36" t="s">
        <v>333</v>
      </c>
      <c r="C126" s="38" t="s">
        <v>134</v>
      </c>
      <c r="D126" s="39">
        <v>45034</v>
      </c>
      <c r="E126" s="39">
        <v>45037</v>
      </c>
      <c r="F126" s="40">
        <f t="shared" si="4"/>
        <v>3</v>
      </c>
      <c r="G126" s="41" t="s">
        <v>102</v>
      </c>
      <c r="H126" s="36" t="s">
        <v>99</v>
      </c>
      <c r="I126" s="42">
        <v>525</v>
      </c>
      <c r="J126" s="43"/>
      <c r="K126" s="43"/>
      <c r="L126" s="43"/>
      <c r="M126" s="43"/>
    </row>
    <row r="127" spans="1:13" x14ac:dyDescent="0.25">
      <c r="A127" s="37" t="s">
        <v>65</v>
      </c>
      <c r="B127" s="36" t="s">
        <v>334</v>
      </c>
      <c r="C127" s="38" t="s">
        <v>134</v>
      </c>
      <c r="D127" s="39">
        <v>45033</v>
      </c>
      <c r="E127" s="39">
        <v>45034</v>
      </c>
      <c r="F127" s="40">
        <v>1</v>
      </c>
      <c r="G127" s="41" t="s">
        <v>95</v>
      </c>
      <c r="H127" s="36" t="s">
        <v>96</v>
      </c>
      <c r="I127" s="42">
        <v>525</v>
      </c>
      <c r="J127" s="43"/>
      <c r="K127" s="43"/>
      <c r="L127" s="43"/>
      <c r="M127" s="43"/>
    </row>
    <row r="128" spans="1:13" x14ac:dyDescent="0.25">
      <c r="A128" s="45" t="s">
        <v>335</v>
      </c>
      <c r="B128" s="46" t="s">
        <v>336</v>
      </c>
      <c r="C128" s="47" t="s">
        <v>94</v>
      </c>
      <c r="D128" s="48">
        <v>45032</v>
      </c>
      <c r="E128" s="48">
        <v>45037</v>
      </c>
      <c r="F128" s="49">
        <f>SUM(E128-D128)</f>
        <v>5</v>
      </c>
      <c r="G128" s="50" t="s">
        <v>95</v>
      </c>
      <c r="H128" s="46" t="s">
        <v>99</v>
      </c>
      <c r="I128" s="42">
        <v>525</v>
      </c>
      <c r="J128" s="51"/>
      <c r="K128" s="43"/>
      <c r="L128" s="43"/>
      <c r="M128" s="51"/>
    </row>
  </sheetData>
  <dataConsolidate/>
  <printOptions headings="1"/>
  <pageMargins left="0.44" right="0.38" top="0.65" bottom="0.38" header="0.25" footer="0.17"/>
  <pageSetup orientation="landscape" horizontalDpi="4294967292" verticalDpi="196" r:id="rId1"/>
  <headerFooter alignWithMargins="0">
    <oddHeader>&amp;C&amp;"Arial,Bold"&amp;18Meeting Housing Reservations</oddHeader>
    <oddFooter>&amp;C&amp;G</oddFooter>
  </headerFooter>
  <legacyDrawing r:id="rId2"/>
  <legacyDrawingHF r:id="rId3"/>
  <tableParts count="1">
    <tablePart r:id="rId4"/>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757448-58D6-435E-AA39-FF370279935F}">
  <dimension ref="A1:I6"/>
  <sheetViews>
    <sheetView workbookViewId="0">
      <selection activeCell="C3" sqref="C3"/>
    </sheetView>
  </sheetViews>
  <sheetFormatPr defaultColWidth="9.109375" defaultRowHeight="24.6" x14ac:dyDescent="0.4"/>
  <cols>
    <col min="1" max="1" width="17.44140625" style="71" bestFit="1" customWidth="1"/>
    <col min="2" max="2" width="14.6640625" style="71" bestFit="1" customWidth="1"/>
    <col min="3" max="3" width="14.33203125" style="71" customWidth="1"/>
    <col min="4" max="4" width="14" style="71" bestFit="1" customWidth="1"/>
    <col min="5" max="5" width="12.5546875" style="71" bestFit="1" customWidth="1"/>
    <col min="6" max="6" width="14" style="71" customWidth="1"/>
    <col min="7" max="7" width="12.5546875" style="71" bestFit="1" customWidth="1"/>
    <col min="8" max="8" width="11.44140625" style="71" bestFit="1" customWidth="1"/>
    <col min="9" max="9" width="17" style="71" bestFit="1" customWidth="1"/>
    <col min="10" max="16384" width="9.109375" style="71"/>
  </cols>
  <sheetData>
    <row r="1" spans="1:9" x14ac:dyDescent="0.4">
      <c r="A1" s="83" t="s">
        <v>358</v>
      </c>
      <c r="B1" s="83"/>
      <c r="C1" s="84"/>
      <c r="D1" s="84"/>
      <c r="E1" s="84"/>
      <c r="F1" s="84"/>
      <c r="G1" s="84"/>
      <c r="H1" s="85"/>
      <c r="I1" s="85"/>
    </row>
    <row r="2" spans="1:9" ht="90.75" customHeight="1" x14ac:dyDescent="0.4">
      <c r="B2" s="72" t="s">
        <v>359</v>
      </c>
      <c r="C2" s="73" t="s">
        <v>360</v>
      </c>
      <c r="D2" s="73" t="s">
        <v>361</v>
      </c>
      <c r="E2" s="73" t="s">
        <v>81</v>
      </c>
      <c r="F2" s="72" t="s">
        <v>362</v>
      </c>
      <c r="G2" s="72" t="s">
        <v>363</v>
      </c>
      <c r="H2" s="74" t="s">
        <v>364</v>
      </c>
      <c r="I2" s="72" t="s">
        <v>365</v>
      </c>
    </row>
    <row r="3" spans="1:9" x14ac:dyDescent="0.4">
      <c r="A3" s="71" t="s">
        <v>99</v>
      </c>
      <c r="B3" s="75">
        <f>COUNTIF('Housing List'!Hotel,"Hilton")</f>
        <v>70</v>
      </c>
      <c r="C3" s="76">
        <f>SUMIFS('Housing List'!F:F,'Housing List'!G:G,"Single",'Housing List'!Hotel,"Hilton")</f>
        <v>198</v>
      </c>
      <c r="D3" s="76">
        <f>SUMIFS('Housing List'!F:F,'Housing List'!G:G,"Double",'Housing List'!Hotel,"Hilton")</f>
        <v>44</v>
      </c>
      <c r="E3" s="77">
        <f>SUM(C3+D3)</f>
        <v>242</v>
      </c>
      <c r="F3" s="75">
        <f>ROUNDDOWN(E3/50,0)</f>
        <v>4</v>
      </c>
      <c r="G3" s="75">
        <f>SUM(E3-F3)</f>
        <v>238</v>
      </c>
      <c r="H3" s="78">
        <v>179</v>
      </c>
      <c r="I3" s="78">
        <f>SUM(G3*H3)</f>
        <v>42602</v>
      </c>
    </row>
    <row r="4" spans="1:9" ht="25.2" thickBot="1" x14ac:dyDescent="0.45">
      <c r="A4" s="71" t="s">
        <v>96</v>
      </c>
      <c r="B4" s="75"/>
      <c r="C4" s="76">
        <f>SUMIFS('Housing List'!F:F,'Housing List'!G:G,"Single",'Housing List'!Hotel,"Sheraton")</f>
        <v>160</v>
      </c>
      <c r="D4" s="76"/>
      <c r="E4" s="79">
        <f>SUM(C4+D4)</f>
        <v>160</v>
      </c>
      <c r="F4" s="75">
        <f>ROUNDDOWN(E4/50,0)</f>
        <v>3</v>
      </c>
      <c r="G4" s="75">
        <f>SUM(E4-F4)</f>
        <v>157</v>
      </c>
      <c r="H4" s="78">
        <v>159</v>
      </c>
      <c r="I4" s="80">
        <f>SUM(G4*H4)</f>
        <v>24963</v>
      </c>
    </row>
    <row r="5" spans="1:9" ht="30" customHeight="1" thickTop="1" x14ac:dyDescent="0.4">
      <c r="C5" s="86"/>
      <c r="D5" s="86"/>
      <c r="I5" s="81">
        <f>SUM(I3:I4)</f>
        <v>67565</v>
      </c>
    </row>
    <row r="6" spans="1:9" ht="41.4" x14ac:dyDescent="0.4">
      <c r="B6" s="82" t="s">
        <v>366</v>
      </c>
      <c r="C6" s="87" t="s">
        <v>367</v>
      </c>
      <c r="D6" s="84"/>
      <c r="E6" s="82"/>
    </row>
  </sheetData>
  <dataConsolidate/>
  <mergeCells count="3">
    <mergeCell ref="A1:I1"/>
    <mergeCell ref="C5:D5"/>
    <mergeCell ref="C6:D6"/>
  </mergeCells>
  <pageMargins left="0.75" right="0.75" top="1" bottom="1" header="0.5" footer="0.5"/>
  <pageSetup orientation="portrait" horizontalDpi="204" verticalDpi="196" r:id="rId1"/>
  <headerFooter alignWithMargins="0">
    <oddHeader>&amp;A</oddHeader>
    <oddFooter>Page &amp;P</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09C6A3-3019-490B-9F81-9A6CF30410DD}">
  <dimension ref="A1:F14"/>
  <sheetViews>
    <sheetView zoomScale="135" workbookViewId="0">
      <selection activeCell="D10" sqref="D10"/>
    </sheetView>
  </sheetViews>
  <sheetFormatPr defaultRowHeight="13.2" x14ac:dyDescent="0.25"/>
  <cols>
    <col min="1" max="2" width="8.88671875" style="4"/>
    <col min="3" max="4" width="12.109375" style="4" bestFit="1" customWidth="1"/>
    <col min="5" max="5" width="9.33203125" style="4" bestFit="1" customWidth="1"/>
    <col min="6" max="6" width="12.109375" style="4" bestFit="1" customWidth="1"/>
    <col min="7" max="16384" width="8.88671875" style="4"/>
  </cols>
  <sheetData>
    <row r="1" spans="1:6" x14ac:dyDescent="0.25">
      <c r="A1" s="9" t="s">
        <v>53</v>
      </c>
      <c r="B1" s="9" t="s">
        <v>54</v>
      </c>
      <c r="C1" s="9" t="s">
        <v>55</v>
      </c>
      <c r="D1" s="10" t="s">
        <v>56</v>
      </c>
      <c r="E1" s="10" t="s">
        <v>57</v>
      </c>
      <c r="F1" s="11" t="s">
        <v>58</v>
      </c>
    </row>
    <row r="2" spans="1:6" x14ac:dyDescent="0.25">
      <c r="A2" s="12" t="s">
        <v>59</v>
      </c>
      <c r="B2" s="12" t="s">
        <v>60</v>
      </c>
      <c r="C2" s="6">
        <v>75000</v>
      </c>
      <c r="D2" s="6">
        <v>129999</v>
      </c>
      <c r="E2" s="13">
        <f>VLOOKUP(D2,CommPct,2)</f>
        <v>0.04</v>
      </c>
      <c r="F2" s="6">
        <f t="shared" ref="F2:F7" si="0">SUM(C2+(D2*E2))</f>
        <v>80199.960000000006</v>
      </c>
    </row>
    <row r="3" spans="1:6" x14ac:dyDescent="0.25">
      <c r="A3" s="12" t="s">
        <v>61</v>
      </c>
      <c r="B3" s="12" t="s">
        <v>62</v>
      </c>
      <c r="C3" s="6">
        <v>60000</v>
      </c>
      <c r="D3" s="6">
        <v>125000</v>
      </c>
      <c r="E3" s="13">
        <f t="shared" ref="E3:E8" si="1">VLOOKUP(D3,CommPct,2)</f>
        <v>0.04</v>
      </c>
      <c r="F3" s="6">
        <f t="shared" si="0"/>
        <v>65000</v>
      </c>
    </row>
    <row r="4" spans="1:6" x14ac:dyDescent="0.25">
      <c r="A4" s="12" t="s">
        <v>63</v>
      </c>
      <c r="B4" s="12" t="s">
        <v>64</v>
      </c>
      <c r="C4" s="6">
        <v>50000</v>
      </c>
      <c r="D4" s="6">
        <v>99000</v>
      </c>
      <c r="E4" s="13">
        <f t="shared" si="1"/>
        <v>0.03</v>
      </c>
      <c r="F4" s="6">
        <f t="shared" si="0"/>
        <v>52970</v>
      </c>
    </row>
    <row r="5" spans="1:6" x14ac:dyDescent="0.25">
      <c r="A5" s="12" t="s">
        <v>65</v>
      </c>
      <c r="B5" s="12" t="s">
        <v>66</v>
      </c>
      <c r="C5" s="6">
        <v>100000</v>
      </c>
      <c r="D5" s="6">
        <v>45000</v>
      </c>
      <c r="E5" s="13">
        <f t="shared" si="1"/>
        <v>0.02</v>
      </c>
      <c r="F5" s="6">
        <f t="shared" si="0"/>
        <v>100900</v>
      </c>
    </row>
    <row r="6" spans="1:6" x14ac:dyDescent="0.25">
      <c r="A6" s="12" t="s">
        <v>67</v>
      </c>
      <c r="B6" s="12" t="s">
        <v>68</v>
      </c>
      <c r="C6" s="6">
        <v>80000</v>
      </c>
      <c r="D6" s="6">
        <v>77000</v>
      </c>
      <c r="E6" s="13">
        <f t="shared" si="1"/>
        <v>0.03</v>
      </c>
      <c r="F6" s="6">
        <f t="shared" si="0"/>
        <v>82310</v>
      </c>
    </row>
    <row r="7" spans="1:6" x14ac:dyDescent="0.25">
      <c r="A7" s="12" t="s">
        <v>69</v>
      </c>
      <c r="B7" s="12" t="s">
        <v>70</v>
      </c>
      <c r="C7" s="6">
        <v>45000</v>
      </c>
      <c r="D7" s="6">
        <v>111010</v>
      </c>
      <c r="E7" s="13">
        <f t="shared" si="1"/>
        <v>0.04</v>
      </c>
      <c r="F7" s="6">
        <f t="shared" si="0"/>
        <v>49440.4</v>
      </c>
    </row>
    <row r="8" spans="1:6" x14ac:dyDescent="0.25">
      <c r="A8" s="12" t="s">
        <v>71</v>
      </c>
      <c r="B8" s="12" t="s">
        <v>72</v>
      </c>
      <c r="C8" s="6">
        <v>65000</v>
      </c>
      <c r="D8" s="6">
        <v>86868</v>
      </c>
      <c r="E8" s="13">
        <f t="shared" si="1"/>
        <v>0.03</v>
      </c>
      <c r="F8" s="6">
        <f>SUM(C8+(D8*E8))</f>
        <v>67606.039999999994</v>
      </c>
    </row>
    <row r="10" spans="1:6" x14ac:dyDescent="0.25">
      <c r="C10" s="14" t="s">
        <v>56</v>
      </c>
      <c r="D10" s="15" t="s">
        <v>73</v>
      </c>
    </row>
    <row r="11" spans="1:6" x14ac:dyDescent="0.25">
      <c r="C11" s="16">
        <v>0</v>
      </c>
      <c r="D11" s="17">
        <v>0.02</v>
      </c>
    </row>
    <row r="12" spans="1:6" x14ac:dyDescent="0.25">
      <c r="C12" s="16">
        <v>50000</v>
      </c>
      <c r="D12" s="17">
        <v>0.03</v>
      </c>
    </row>
    <row r="13" spans="1:6" x14ac:dyDescent="0.25">
      <c r="C13" s="16">
        <v>100000</v>
      </c>
      <c r="D13" s="17">
        <v>0.04</v>
      </c>
    </row>
    <row r="14" spans="1:6" x14ac:dyDescent="0.25">
      <c r="C14" s="18">
        <v>130000</v>
      </c>
      <c r="D14" s="19">
        <v>0.05</v>
      </c>
    </row>
  </sheetData>
  <pageMargins left="0.75" right="0.75" top="1" bottom="1" header="0.5" footer="0.5"/>
  <pageSetup orientation="portrait" horizontalDpi="300" verticalDpi="300"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782C49-F8BC-47E8-A95D-EA6246941949}">
  <dimension ref="A1:F14"/>
  <sheetViews>
    <sheetView topLeftCell="B1" zoomScale="135" workbookViewId="0">
      <selection activeCell="E2" sqref="E2"/>
    </sheetView>
  </sheetViews>
  <sheetFormatPr defaultRowHeight="13.2" x14ac:dyDescent="0.25"/>
  <cols>
    <col min="1" max="2" width="8.88671875" style="4"/>
    <col min="3" max="4" width="12.109375" style="4" bestFit="1" customWidth="1"/>
    <col min="5" max="5" width="9.33203125" style="4" bestFit="1" customWidth="1"/>
    <col min="6" max="6" width="12.109375" style="4" bestFit="1" customWidth="1"/>
    <col min="7" max="16384" width="8.88671875" style="4"/>
  </cols>
  <sheetData>
    <row r="1" spans="1:6" x14ac:dyDescent="0.25">
      <c r="A1" s="9" t="s">
        <v>53</v>
      </c>
      <c r="B1" s="9" t="s">
        <v>54</v>
      </c>
      <c r="C1" s="9" t="s">
        <v>55</v>
      </c>
      <c r="D1" s="10" t="s">
        <v>56</v>
      </c>
      <c r="E1" s="10" t="s">
        <v>57</v>
      </c>
      <c r="F1" s="11" t="s">
        <v>58</v>
      </c>
    </row>
    <row r="2" spans="1:6" x14ac:dyDescent="0.25">
      <c r="A2" s="12" t="s">
        <v>59</v>
      </c>
      <c r="B2" s="12" t="s">
        <v>60</v>
      </c>
      <c r="C2" s="6">
        <v>75000</v>
      </c>
      <c r="D2" s="6">
        <v>129999</v>
      </c>
      <c r="E2" s="13">
        <f>_xlfn.XLOOKUP(D2,$C$10:$C$14,$D$10:$D$14,,-1)</f>
        <v>0.04</v>
      </c>
      <c r="F2" s="6">
        <f t="shared" ref="F2:F7" si="0">SUM(C2+(D2*E2))</f>
        <v>80199.960000000006</v>
      </c>
    </row>
    <row r="3" spans="1:6" x14ac:dyDescent="0.25">
      <c r="A3" s="12" t="s">
        <v>61</v>
      </c>
      <c r="B3" s="12" t="s">
        <v>62</v>
      </c>
      <c r="C3" s="6">
        <v>60000</v>
      </c>
      <c r="D3" s="6">
        <v>125000</v>
      </c>
      <c r="E3" s="13"/>
      <c r="F3" s="6">
        <f t="shared" si="0"/>
        <v>60000</v>
      </c>
    </row>
    <row r="4" spans="1:6" x14ac:dyDescent="0.25">
      <c r="A4" s="12" t="s">
        <v>63</v>
      </c>
      <c r="B4" s="12" t="s">
        <v>64</v>
      </c>
      <c r="C4" s="6">
        <v>50000</v>
      </c>
      <c r="D4" s="6">
        <v>99000</v>
      </c>
      <c r="E4" s="13"/>
      <c r="F4" s="6">
        <f t="shared" si="0"/>
        <v>50000</v>
      </c>
    </row>
    <row r="5" spans="1:6" x14ac:dyDescent="0.25">
      <c r="A5" s="12" t="s">
        <v>65</v>
      </c>
      <c r="B5" s="12" t="s">
        <v>66</v>
      </c>
      <c r="C5" s="6">
        <v>100000</v>
      </c>
      <c r="D5" s="6">
        <v>45000</v>
      </c>
      <c r="E5" s="13"/>
      <c r="F5" s="6">
        <f t="shared" si="0"/>
        <v>100000</v>
      </c>
    </row>
    <row r="6" spans="1:6" x14ac:dyDescent="0.25">
      <c r="A6" s="12" t="s">
        <v>67</v>
      </c>
      <c r="B6" s="12" t="s">
        <v>68</v>
      </c>
      <c r="C6" s="6">
        <v>80000</v>
      </c>
      <c r="D6" s="6">
        <v>77000</v>
      </c>
      <c r="E6" s="13"/>
      <c r="F6" s="6">
        <f t="shared" si="0"/>
        <v>80000</v>
      </c>
    </row>
    <row r="7" spans="1:6" x14ac:dyDescent="0.25">
      <c r="A7" s="12" t="s">
        <v>69</v>
      </c>
      <c r="B7" s="12" t="s">
        <v>70</v>
      </c>
      <c r="C7" s="6">
        <v>45000</v>
      </c>
      <c r="D7" s="6">
        <v>111010</v>
      </c>
      <c r="E7" s="13"/>
      <c r="F7" s="6">
        <f t="shared" si="0"/>
        <v>45000</v>
      </c>
    </row>
    <row r="8" spans="1:6" x14ac:dyDescent="0.25">
      <c r="A8" s="12" t="s">
        <v>71</v>
      </c>
      <c r="B8" s="12" t="s">
        <v>72</v>
      </c>
      <c r="C8" s="6">
        <v>65000</v>
      </c>
      <c r="D8" s="6">
        <v>86868</v>
      </c>
      <c r="E8" s="13"/>
      <c r="F8" s="6">
        <f>SUM(C8+(D8*E8))</f>
        <v>65000</v>
      </c>
    </row>
    <row r="10" spans="1:6" x14ac:dyDescent="0.25">
      <c r="C10" s="14" t="s">
        <v>56</v>
      </c>
      <c r="D10" s="15" t="s">
        <v>73</v>
      </c>
    </row>
    <row r="11" spans="1:6" x14ac:dyDescent="0.25">
      <c r="C11" s="16">
        <v>0</v>
      </c>
      <c r="D11" s="17">
        <v>0.02</v>
      </c>
    </row>
    <row r="12" spans="1:6" x14ac:dyDescent="0.25">
      <c r="C12" s="16">
        <v>50000</v>
      </c>
      <c r="D12" s="17">
        <v>0.03</v>
      </c>
    </row>
    <row r="13" spans="1:6" x14ac:dyDescent="0.25">
      <c r="C13" s="16">
        <v>100000</v>
      </c>
      <c r="D13" s="17">
        <v>0.04</v>
      </c>
    </row>
    <row r="14" spans="1:6" x14ac:dyDescent="0.25">
      <c r="C14" s="18">
        <v>130000</v>
      </c>
      <c r="D14" s="19">
        <v>0.05</v>
      </c>
    </row>
  </sheetData>
  <pageMargins left="0.75" right="0.75" top="1" bottom="1" header="0.5" footer="0.5"/>
  <pageSetup orientation="portrait" horizontalDpi="300" verticalDpi="300"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C4F35E-280F-428D-9B17-8C2E0EF6F239}">
  <dimension ref="A1:B7"/>
  <sheetViews>
    <sheetView zoomScale="200" workbookViewId="0">
      <selection activeCell="B7" sqref="A7:B7"/>
    </sheetView>
  </sheetViews>
  <sheetFormatPr defaultRowHeight="13.2" x14ac:dyDescent="0.25"/>
  <cols>
    <col min="1" max="1" width="19.88671875" style="4" bestFit="1" customWidth="1"/>
    <col min="2" max="2" width="10.5546875" style="4" bestFit="1" customWidth="1"/>
    <col min="3" max="256" width="8.88671875" style="4"/>
    <col min="257" max="257" width="19.88671875" style="4" bestFit="1" customWidth="1"/>
    <col min="258" max="258" width="10.5546875" style="4" bestFit="1" customWidth="1"/>
    <col min="259" max="512" width="8.88671875" style="4"/>
    <col min="513" max="513" width="19.88671875" style="4" bestFit="1" customWidth="1"/>
    <col min="514" max="514" width="10.5546875" style="4" bestFit="1" customWidth="1"/>
    <col min="515" max="768" width="8.88671875" style="4"/>
    <col min="769" max="769" width="19.88671875" style="4" bestFit="1" customWidth="1"/>
    <col min="770" max="770" width="10.5546875" style="4" bestFit="1" customWidth="1"/>
    <col min="771" max="1024" width="8.88671875" style="4"/>
    <col min="1025" max="1025" width="19.88671875" style="4" bestFit="1" customWidth="1"/>
    <col min="1026" max="1026" width="10.5546875" style="4" bestFit="1" customWidth="1"/>
    <col min="1027" max="1280" width="8.88671875" style="4"/>
    <col min="1281" max="1281" width="19.88671875" style="4" bestFit="1" customWidth="1"/>
    <col min="1282" max="1282" width="10.5546875" style="4" bestFit="1" customWidth="1"/>
    <col min="1283" max="1536" width="8.88671875" style="4"/>
    <col min="1537" max="1537" width="19.88671875" style="4" bestFit="1" customWidth="1"/>
    <col min="1538" max="1538" width="10.5546875" style="4" bestFit="1" customWidth="1"/>
    <col min="1539" max="1792" width="8.88671875" style="4"/>
    <col min="1793" max="1793" width="19.88671875" style="4" bestFit="1" customWidth="1"/>
    <col min="1794" max="1794" width="10.5546875" style="4" bestFit="1" customWidth="1"/>
    <col min="1795" max="2048" width="8.88671875" style="4"/>
    <col min="2049" max="2049" width="19.88671875" style="4" bestFit="1" customWidth="1"/>
    <col min="2050" max="2050" width="10.5546875" style="4" bestFit="1" customWidth="1"/>
    <col min="2051" max="2304" width="8.88671875" style="4"/>
    <col min="2305" max="2305" width="19.88671875" style="4" bestFit="1" customWidth="1"/>
    <col min="2306" max="2306" width="10.5546875" style="4" bestFit="1" customWidth="1"/>
    <col min="2307" max="2560" width="8.88671875" style="4"/>
    <col min="2561" max="2561" width="19.88671875" style="4" bestFit="1" customWidth="1"/>
    <col min="2562" max="2562" width="10.5546875" style="4" bestFit="1" customWidth="1"/>
    <col min="2563" max="2816" width="8.88671875" style="4"/>
    <col min="2817" max="2817" width="19.88671875" style="4" bestFit="1" customWidth="1"/>
    <col min="2818" max="2818" width="10.5546875" style="4" bestFit="1" customWidth="1"/>
    <col min="2819" max="3072" width="8.88671875" style="4"/>
    <col min="3073" max="3073" width="19.88671875" style="4" bestFit="1" customWidth="1"/>
    <col min="3074" max="3074" width="10.5546875" style="4" bestFit="1" customWidth="1"/>
    <col min="3075" max="3328" width="8.88671875" style="4"/>
    <col min="3329" max="3329" width="19.88671875" style="4" bestFit="1" customWidth="1"/>
    <col min="3330" max="3330" width="10.5546875" style="4" bestFit="1" customWidth="1"/>
    <col min="3331" max="3584" width="8.88671875" style="4"/>
    <col min="3585" max="3585" width="19.88671875" style="4" bestFit="1" customWidth="1"/>
    <col min="3586" max="3586" width="10.5546875" style="4" bestFit="1" customWidth="1"/>
    <col min="3587" max="3840" width="8.88671875" style="4"/>
    <col min="3841" max="3841" width="19.88671875" style="4" bestFit="1" customWidth="1"/>
    <col min="3842" max="3842" width="10.5546875" style="4" bestFit="1" customWidth="1"/>
    <col min="3843" max="4096" width="8.88671875" style="4"/>
    <col min="4097" max="4097" width="19.88671875" style="4" bestFit="1" customWidth="1"/>
    <col min="4098" max="4098" width="10.5546875" style="4" bestFit="1" customWidth="1"/>
    <col min="4099" max="4352" width="8.88671875" style="4"/>
    <col min="4353" max="4353" width="19.88671875" style="4" bestFit="1" customWidth="1"/>
    <col min="4354" max="4354" width="10.5546875" style="4" bestFit="1" customWidth="1"/>
    <col min="4355" max="4608" width="8.88671875" style="4"/>
    <col min="4609" max="4609" width="19.88671875" style="4" bestFit="1" customWidth="1"/>
    <col min="4610" max="4610" width="10.5546875" style="4" bestFit="1" customWidth="1"/>
    <col min="4611" max="4864" width="8.88671875" style="4"/>
    <col min="4865" max="4865" width="19.88671875" style="4" bestFit="1" customWidth="1"/>
    <col min="4866" max="4866" width="10.5546875" style="4" bestFit="1" customWidth="1"/>
    <col min="4867" max="5120" width="8.88671875" style="4"/>
    <col min="5121" max="5121" width="19.88671875" style="4" bestFit="1" customWidth="1"/>
    <col min="5122" max="5122" width="10.5546875" style="4" bestFit="1" customWidth="1"/>
    <col min="5123" max="5376" width="8.88671875" style="4"/>
    <col min="5377" max="5377" width="19.88671875" style="4" bestFit="1" customWidth="1"/>
    <col min="5378" max="5378" width="10.5546875" style="4" bestFit="1" customWidth="1"/>
    <col min="5379" max="5632" width="8.88671875" style="4"/>
    <col min="5633" max="5633" width="19.88671875" style="4" bestFit="1" customWidth="1"/>
    <col min="5634" max="5634" width="10.5546875" style="4" bestFit="1" customWidth="1"/>
    <col min="5635" max="5888" width="8.88671875" style="4"/>
    <col min="5889" max="5889" width="19.88671875" style="4" bestFit="1" customWidth="1"/>
    <col min="5890" max="5890" width="10.5546875" style="4" bestFit="1" customWidth="1"/>
    <col min="5891" max="6144" width="8.88671875" style="4"/>
    <col min="6145" max="6145" width="19.88671875" style="4" bestFit="1" customWidth="1"/>
    <col min="6146" max="6146" width="10.5546875" style="4" bestFit="1" customWidth="1"/>
    <col min="6147" max="6400" width="8.88671875" style="4"/>
    <col min="6401" max="6401" width="19.88671875" style="4" bestFit="1" customWidth="1"/>
    <col min="6402" max="6402" width="10.5546875" style="4" bestFit="1" customWidth="1"/>
    <col min="6403" max="6656" width="8.88671875" style="4"/>
    <col min="6657" max="6657" width="19.88671875" style="4" bestFit="1" customWidth="1"/>
    <col min="6658" max="6658" width="10.5546875" style="4" bestFit="1" customWidth="1"/>
    <col min="6659" max="6912" width="8.88671875" style="4"/>
    <col min="6913" max="6913" width="19.88671875" style="4" bestFit="1" customWidth="1"/>
    <col min="6914" max="6914" width="10.5546875" style="4" bestFit="1" customWidth="1"/>
    <col min="6915" max="7168" width="8.88671875" style="4"/>
    <col min="7169" max="7169" width="19.88671875" style="4" bestFit="1" customWidth="1"/>
    <col min="7170" max="7170" width="10.5546875" style="4" bestFit="1" customWidth="1"/>
    <col min="7171" max="7424" width="8.88671875" style="4"/>
    <col min="7425" max="7425" width="19.88671875" style="4" bestFit="1" customWidth="1"/>
    <col min="7426" max="7426" width="10.5546875" style="4" bestFit="1" customWidth="1"/>
    <col min="7427" max="7680" width="8.88671875" style="4"/>
    <col min="7681" max="7681" width="19.88671875" style="4" bestFit="1" customWidth="1"/>
    <col min="7682" max="7682" width="10.5546875" style="4" bestFit="1" customWidth="1"/>
    <col min="7683" max="7936" width="8.88671875" style="4"/>
    <col min="7937" max="7937" width="19.88671875" style="4" bestFit="1" customWidth="1"/>
    <col min="7938" max="7938" width="10.5546875" style="4" bestFit="1" customWidth="1"/>
    <col min="7939" max="8192" width="8.88671875" style="4"/>
    <col min="8193" max="8193" width="19.88671875" style="4" bestFit="1" customWidth="1"/>
    <col min="8194" max="8194" width="10.5546875" style="4" bestFit="1" customWidth="1"/>
    <col min="8195" max="8448" width="8.88671875" style="4"/>
    <col min="8449" max="8449" width="19.88671875" style="4" bestFit="1" customWidth="1"/>
    <col min="8450" max="8450" width="10.5546875" style="4" bestFit="1" customWidth="1"/>
    <col min="8451" max="8704" width="8.88671875" style="4"/>
    <col min="8705" max="8705" width="19.88671875" style="4" bestFit="1" customWidth="1"/>
    <col min="8706" max="8706" width="10.5546875" style="4" bestFit="1" customWidth="1"/>
    <col min="8707" max="8960" width="8.88671875" style="4"/>
    <col min="8961" max="8961" width="19.88671875" style="4" bestFit="1" customWidth="1"/>
    <col min="8962" max="8962" width="10.5546875" style="4" bestFit="1" customWidth="1"/>
    <col min="8963" max="9216" width="8.88671875" style="4"/>
    <col min="9217" max="9217" width="19.88671875" style="4" bestFit="1" customWidth="1"/>
    <col min="9218" max="9218" width="10.5546875" style="4" bestFit="1" customWidth="1"/>
    <col min="9219" max="9472" width="8.88671875" style="4"/>
    <col min="9473" max="9473" width="19.88671875" style="4" bestFit="1" customWidth="1"/>
    <col min="9474" max="9474" width="10.5546875" style="4" bestFit="1" customWidth="1"/>
    <col min="9475" max="9728" width="8.88671875" style="4"/>
    <col min="9729" max="9729" width="19.88671875" style="4" bestFit="1" customWidth="1"/>
    <col min="9730" max="9730" width="10.5546875" style="4" bestFit="1" customWidth="1"/>
    <col min="9731" max="9984" width="8.88671875" style="4"/>
    <col min="9985" max="9985" width="19.88671875" style="4" bestFit="1" customWidth="1"/>
    <col min="9986" max="9986" width="10.5546875" style="4" bestFit="1" customWidth="1"/>
    <col min="9987" max="10240" width="8.88671875" style="4"/>
    <col min="10241" max="10241" width="19.88671875" style="4" bestFit="1" customWidth="1"/>
    <col min="10242" max="10242" width="10.5546875" style="4" bestFit="1" customWidth="1"/>
    <col min="10243" max="10496" width="8.88671875" style="4"/>
    <col min="10497" max="10497" width="19.88671875" style="4" bestFit="1" customWidth="1"/>
    <col min="10498" max="10498" width="10.5546875" style="4" bestFit="1" customWidth="1"/>
    <col min="10499" max="10752" width="8.88671875" style="4"/>
    <col min="10753" max="10753" width="19.88671875" style="4" bestFit="1" customWidth="1"/>
    <col min="10754" max="10754" width="10.5546875" style="4" bestFit="1" customWidth="1"/>
    <col min="10755" max="11008" width="8.88671875" style="4"/>
    <col min="11009" max="11009" width="19.88671875" style="4" bestFit="1" customWidth="1"/>
    <col min="11010" max="11010" width="10.5546875" style="4" bestFit="1" customWidth="1"/>
    <col min="11011" max="11264" width="8.88671875" style="4"/>
    <col min="11265" max="11265" width="19.88671875" style="4" bestFit="1" customWidth="1"/>
    <col min="11266" max="11266" width="10.5546875" style="4" bestFit="1" customWidth="1"/>
    <col min="11267" max="11520" width="8.88671875" style="4"/>
    <col min="11521" max="11521" width="19.88671875" style="4" bestFit="1" customWidth="1"/>
    <col min="11522" max="11522" width="10.5546875" style="4" bestFit="1" customWidth="1"/>
    <col min="11523" max="11776" width="8.88671875" style="4"/>
    <col min="11777" max="11777" width="19.88671875" style="4" bestFit="1" customWidth="1"/>
    <col min="11778" max="11778" width="10.5546875" style="4" bestFit="1" customWidth="1"/>
    <col min="11779" max="12032" width="8.88671875" style="4"/>
    <col min="12033" max="12033" width="19.88671875" style="4" bestFit="1" customWidth="1"/>
    <col min="12034" max="12034" width="10.5546875" style="4" bestFit="1" customWidth="1"/>
    <col min="12035" max="12288" width="8.88671875" style="4"/>
    <col min="12289" max="12289" width="19.88671875" style="4" bestFit="1" customWidth="1"/>
    <col min="12290" max="12290" width="10.5546875" style="4" bestFit="1" customWidth="1"/>
    <col min="12291" max="12544" width="8.88671875" style="4"/>
    <col min="12545" max="12545" width="19.88671875" style="4" bestFit="1" customWidth="1"/>
    <col min="12546" max="12546" width="10.5546875" style="4" bestFit="1" customWidth="1"/>
    <col min="12547" max="12800" width="8.88671875" style="4"/>
    <col min="12801" max="12801" width="19.88671875" style="4" bestFit="1" customWidth="1"/>
    <col min="12802" max="12802" width="10.5546875" style="4" bestFit="1" customWidth="1"/>
    <col min="12803" max="13056" width="8.88671875" style="4"/>
    <col min="13057" max="13057" width="19.88671875" style="4" bestFit="1" customWidth="1"/>
    <col min="13058" max="13058" width="10.5546875" style="4" bestFit="1" customWidth="1"/>
    <col min="13059" max="13312" width="8.88671875" style="4"/>
    <col min="13313" max="13313" width="19.88671875" style="4" bestFit="1" customWidth="1"/>
    <col min="13314" max="13314" width="10.5546875" style="4" bestFit="1" customWidth="1"/>
    <col min="13315" max="13568" width="8.88671875" style="4"/>
    <col min="13569" max="13569" width="19.88671875" style="4" bestFit="1" customWidth="1"/>
    <col min="13570" max="13570" width="10.5546875" style="4" bestFit="1" customWidth="1"/>
    <col min="13571" max="13824" width="8.88671875" style="4"/>
    <col min="13825" max="13825" width="19.88671875" style="4" bestFit="1" customWidth="1"/>
    <col min="13826" max="13826" width="10.5546875" style="4" bestFit="1" customWidth="1"/>
    <col min="13827" max="14080" width="8.88671875" style="4"/>
    <col min="14081" max="14081" width="19.88671875" style="4" bestFit="1" customWidth="1"/>
    <col min="14082" max="14082" width="10.5546875" style="4" bestFit="1" customWidth="1"/>
    <col min="14083" max="14336" width="8.88671875" style="4"/>
    <col min="14337" max="14337" width="19.88671875" style="4" bestFit="1" customWidth="1"/>
    <col min="14338" max="14338" width="10.5546875" style="4" bestFit="1" customWidth="1"/>
    <col min="14339" max="14592" width="8.88671875" style="4"/>
    <col min="14593" max="14593" width="19.88671875" style="4" bestFit="1" customWidth="1"/>
    <col min="14594" max="14594" width="10.5546875" style="4" bestFit="1" customWidth="1"/>
    <col min="14595" max="14848" width="8.88671875" style="4"/>
    <col min="14849" max="14849" width="19.88671875" style="4" bestFit="1" customWidth="1"/>
    <col min="14850" max="14850" width="10.5546875" style="4" bestFit="1" customWidth="1"/>
    <col min="14851" max="15104" width="8.88671875" style="4"/>
    <col min="15105" max="15105" width="19.88671875" style="4" bestFit="1" customWidth="1"/>
    <col min="15106" max="15106" width="10.5546875" style="4" bestFit="1" customWidth="1"/>
    <col min="15107" max="15360" width="8.88671875" style="4"/>
    <col min="15361" max="15361" width="19.88671875" style="4" bestFit="1" customWidth="1"/>
    <col min="15362" max="15362" width="10.5546875" style="4" bestFit="1" customWidth="1"/>
    <col min="15363" max="15616" width="8.88671875" style="4"/>
    <col min="15617" max="15617" width="19.88671875" style="4" bestFit="1" customWidth="1"/>
    <col min="15618" max="15618" width="10.5546875" style="4" bestFit="1" customWidth="1"/>
    <col min="15619" max="15872" width="8.88671875" style="4"/>
    <col min="15873" max="15873" width="19.88671875" style="4" bestFit="1" customWidth="1"/>
    <col min="15874" max="15874" width="10.5546875" style="4" bestFit="1" customWidth="1"/>
    <col min="15875" max="16128" width="8.88671875" style="4"/>
    <col min="16129" max="16129" width="19.88671875" style="4" bestFit="1" customWidth="1"/>
    <col min="16130" max="16130" width="10.5546875" style="4" bestFit="1" customWidth="1"/>
    <col min="16131" max="16384" width="8.88671875" style="4"/>
  </cols>
  <sheetData>
    <row r="1" spans="1:2" x14ac:dyDescent="0.25">
      <c r="A1" s="20" t="s">
        <v>74</v>
      </c>
      <c r="B1" s="20" t="s">
        <v>75</v>
      </c>
    </row>
    <row r="2" spans="1:2" x14ac:dyDescent="0.25">
      <c r="A2" s="21" t="s">
        <v>76</v>
      </c>
      <c r="B2" s="22">
        <v>65.796832540481503</v>
      </c>
    </row>
    <row r="3" spans="1:2" x14ac:dyDescent="0.25">
      <c r="A3" s="21" t="s">
        <v>77</v>
      </c>
      <c r="B3" s="23">
        <v>1.0825</v>
      </c>
    </row>
    <row r="4" spans="1:2" x14ac:dyDescent="0.25">
      <c r="A4" s="21" t="s">
        <v>78</v>
      </c>
      <c r="B4" s="23">
        <v>1.17</v>
      </c>
    </row>
    <row r="5" spans="1:2" x14ac:dyDescent="0.25">
      <c r="A5" s="21" t="s">
        <v>79</v>
      </c>
      <c r="B5" s="24">
        <v>300</v>
      </c>
    </row>
    <row r="6" spans="1:2" ht="13.8" thickBot="1" x14ac:dyDescent="0.3">
      <c r="A6" s="21"/>
      <c r="B6" s="25"/>
    </row>
    <row r="7" spans="1:2" ht="13.8" thickBot="1" x14ac:dyDescent="0.3">
      <c r="A7" s="26" t="s">
        <v>80</v>
      </c>
      <c r="B7" s="27">
        <f>PRODUCT(B2:B5)</f>
        <v>25000.000000000004</v>
      </c>
    </row>
  </sheetData>
  <pageMargins left="0.75" right="0.75" top="1" bottom="1" header="0.5" footer="0.5"/>
  <headerFooter alignWithMargins="0"/>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F2F033-FAC1-44D4-94E9-BAE52734C4CB}">
  <sheetPr codeName="Sheet2"/>
  <dimension ref="A1:F5"/>
  <sheetViews>
    <sheetView workbookViewId="0">
      <selection activeCell="F2" sqref="F2"/>
    </sheetView>
  </sheetViews>
  <sheetFormatPr defaultColWidth="22.5546875" defaultRowHeight="25.8" x14ac:dyDescent="0.5"/>
  <cols>
    <col min="1" max="1" width="16.88671875" style="58" bestFit="1" customWidth="1"/>
    <col min="2" max="2" width="15.88671875" style="58" bestFit="1" customWidth="1"/>
    <col min="3" max="3" width="18.33203125" style="88" customWidth="1"/>
    <col min="4" max="4" width="27.44140625" style="59" bestFit="1" customWidth="1"/>
    <col min="5" max="5" width="29.5546875" style="59" bestFit="1" customWidth="1"/>
    <col min="6" max="6" width="21" style="60" bestFit="1" customWidth="1"/>
    <col min="7" max="16384" width="22.5546875" style="61"/>
  </cols>
  <sheetData>
    <row r="1" spans="1:6" s="57" customFormat="1" ht="51.6" x14ac:dyDescent="0.5">
      <c r="A1" s="54" t="s">
        <v>337</v>
      </c>
      <c r="B1" s="54" t="s">
        <v>338</v>
      </c>
      <c r="C1" s="91" t="s">
        <v>339</v>
      </c>
      <c r="D1" s="55" t="s">
        <v>340</v>
      </c>
      <c r="E1" s="55" t="s">
        <v>341</v>
      </c>
      <c r="F1" s="56" t="s">
        <v>342</v>
      </c>
    </row>
    <row r="2" spans="1:6" x14ac:dyDescent="0.5">
      <c r="A2" s="58">
        <v>0.29166666666666669</v>
      </c>
      <c r="B2" s="58">
        <v>0.54166666666666663</v>
      </c>
      <c r="C2" s="90">
        <f>SUM(B2-A2)</f>
        <v>0.24999999999999994</v>
      </c>
      <c r="D2" s="59">
        <v>44977.875</v>
      </c>
      <c r="E2" s="59">
        <v>44978.479166666664</v>
      </c>
      <c r="F2" s="60">
        <f>SUM(E2-D2)</f>
        <v>0.60416666666424135</v>
      </c>
    </row>
    <row r="3" spans="1:6" x14ac:dyDescent="0.5">
      <c r="A3" s="58">
        <v>0.375</v>
      </c>
      <c r="B3" s="58">
        <v>0.625</v>
      </c>
      <c r="C3" s="90"/>
      <c r="D3" s="59">
        <v>44977.708333333336</v>
      </c>
      <c r="E3" s="59">
        <v>44978.145833333336</v>
      </c>
    </row>
    <row r="4" spans="1:6" x14ac:dyDescent="0.5">
      <c r="A4" s="58">
        <v>0.625</v>
      </c>
      <c r="B4" s="58">
        <v>0.9375</v>
      </c>
      <c r="C4" s="90"/>
      <c r="D4" s="59">
        <v>44977.791666666664</v>
      </c>
      <c r="E4" s="59">
        <v>44979.291666666664</v>
      </c>
    </row>
    <row r="5" spans="1:6" x14ac:dyDescent="0.5">
      <c r="A5" s="58">
        <v>0.9375</v>
      </c>
      <c r="B5" s="58">
        <v>0.27083333333333331</v>
      </c>
      <c r="C5" s="89"/>
      <c r="D5" s="59">
        <v>44977.75</v>
      </c>
      <c r="E5" s="59">
        <v>45008.75</v>
      </c>
    </row>
  </sheetData>
  <pageMargins left="0.7" right="0.7" top="0.75" bottom="0.75" header="0.3" footer="0.3"/>
  <pageSetup orientation="portrait" horizontalDpi="300" verticalDpi="300" r:id="rId1"/>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8FC0A8-3687-4F19-B8A8-E406E08A017B}">
  <sheetPr codeName="Sheet3"/>
  <dimension ref="A1:I4"/>
  <sheetViews>
    <sheetView tabSelected="1" topLeftCell="A2" workbookViewId="0">
      <selection activeCell="D7" sqref="D7"/>
    </sheetView>
  </sheetViews>
  <sheetFormatPr defaultRowHeight="13.2" x14ac:dyDescent="0.25"/>
  <cols>
    <col min="1" max="1" width="12.109375" style="4" bestFit="1" customWidth="1"/>
    <col min="2" max="2" width="11.88671875" style="4" bestFit="1" customWidth="1"/>
    <col min="3" max="3" width="15.77734375" style="4" bestFit="1" customWidth="1"/>
    <col min="4" max="4" width="11.44140625" style="4" bestFit="1" customWidth="1"/>
    <col min="5" max="5" width="12.33203125" style="4" bestFit="1" customWidth="1"/>
    <col min="6" max="6" width="12" style="4" bestFit="1" customWidth="1"/>
    <col min="7" max="7" width="13.21875" style="4" bestFit="1" customWidth="1"/>
    <col min="8" max="8" width="12.88671875" style="4" bestFit="1" customWidth="1"/>
    <col min="9" max="9" width="15.109375" style="4" bestFit="1" customWidth="1"/>
    <col min="10" max="16384" width="8.88671875" style="4"/>
  </cols>
  <sheetData>
    <row r="1" spans="1:9" ht="22.8" x14ac:dyDescent="0.4">
      <c r="A1" s="62" t="s">
        <v>53</v>
      </c>
      <c r="B1" s="63" t="s">
        <v>132</v>
      </c>
      <c r="C1" s="64" t="s">
        <v>226</v>
      </c>
      <c r="D1" s="63" t="s">
        <v>189</v>
      </c>
      <c r="E1" s="64" t="s">
        <v>93</v>
      </c>
      <c r="F1" s="63" t="s">
        <v>118</v>
      </c>
      <c r="G1" s="64" t="s">
        <v>122</v>
      </c>
      <c r="H1" s="63" t="s">
        <v>271</v>
      </c>
      <c r="I1" s="64" t="s">
        <v>118</v>
      </c>
    </row>
    <row r="2" spans="1:9" ht="22.8" x14ac:dyDescent="0.4">
      <c r="A2" s="62" t="s">
        <v>54</v>
      </c>
      <c r="B2" s="63" t="s">
        <v>133</v>
      </c>
      <c r="C2" s="64" t="s">
        <v>227</v>
      </c>
      <c r="D2" s="63" t="s">
        <v>190</v>
      </c>
      <c r="E2" s="64" t="s">
        <v>60</v>
      </c>
      <c r="F2" s="63" t="s">
        <v>119</v>
      </c>
      <c r="G2" s="64" t="s">
        <v>123</v>
      </c>
      <c r="H2" s="63" t="s">
        <v>272</v>
      </c>
      <c r="I2" s="64" t="s">
        <v>295</v>
      </c>
    </row>
    <row r="3" spans="1:9" ht="22.8" x14ac:dyDescent="0.4">
      <c r="A3" s="62" t="s">
        <v>83</v>
      </c>
      <c r="B3" s="65">
        <v>45029</v>
      </c>
      <c r="C3" s="66">
        <v>45029</v>
      </c>
      <c r="D3" s="65">
        <v>45030</v>
      </c>
      <c r="E3" s="66">
        <v>45030</v>
      </c>
      <c r="F3" s="65">
        <v>45030</v>
      </c>
      <c r="G3" s="66">
        <v>45031</v>
      </c>
      <c r="H3" s="65">
        <v>45031</v>
      </c>
      <c r="I3" s="66">
        <v>45031</v>
      </c>
    </row>
    <row r="4" spans="1:9" ht="22.8" x14ac:dyDescent="0.4">
      <c r="A4" s="62" t="s">
        <v>84</v>
      </c>
      <c r="B4" s="65">
        <v>45038</v>
      </c>
      <c r="C4" s="66">
        <v>45038</v>
      </c>
      <c r="D4" s="65">
        <v>45038</v>
      </c>
      <c r="E4" s="66">
        <v>45038</v>
      </c>
      <c r="F4" s="65">
        <v>45039</v>
      </c>
      <c r="G4" s="66">
        <v>45037</v>
      </c>
      <c r="H4" s="65">
        <v>45037</v>
      </c>
      <c r="I4" s="66">
        <v>45037</v>
      </c>
    </row>
  </sheetData>
  <pageMargins left="0.7" right="0.7" top="0.75" bottom="0.75" header="0.3" footer="0.3"/>
  <pageSetup orientation="portrait" horizontalDpi="300" verticalDpi="300" r:id="rId1"/>
  <drawing r:id="rId2"/>
  <legacyDrawing r:id="rId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604DF5-1476-4B68-9E6F-5D92E9E9D94F}">
  <sheetPr codeName="Sheet4"/>
  <dimension ref="A1:F5"/>
  <sheetViews>
    <sheetView workbookViewId="0">
      <selection activeCell="B4" sqref="B4"/>
    </sheetView>
  </sheetViews>
  <sheetFormatPr defaultRowHeight="21" x14ac:dyDescent="0.4"/>
  <cols>
    <col min="1" max="1" width="20" style="69" customWidth="1"/>
    <col min="2" max="2" width="36" style="69" customWidth="1"/>
    <col min="3" max="3" width="29.44140625" style="69" customWidth="1"/>
    <col min="4" max="4" width="17.77734375" style="69" customWidth="1"/>
    <col min="5" max="5" width="15" style="69" customWidth="1"/>
    <col min="6" max="6" width="23.21875" style="69" customWidth="1"/>
    <col min="7" max="16384" width="8.88671875" style="68"/>
  </cols>
  <sheetData>
    <row r="1" spans="1:6" ht="48" customHeight="1" x14ac:dyDescent="0.4">
      <c r="A1" s="67" t="s">
        <v>343</v>
      </c>
      <c r="B1" s="67" t="s">
        <v>344</v>
      </c>
      <c r="C1" s="67" t="s">
        <v>345</v>
      </c>
      <c r="D1" s="67" t="s">
        <v>346</v>
      </c>
      <c r="E1" s="67" t="s">
        <v>347</v>
      </c>
      <c r="F1" s="67" t="s">
        <v>348</v>
      </c>
    </row>
    <row r="2" spans="1:6" ht="79.2" customHeight="1" x14ac:dyDescent="0.4">
      <c r="A2" s="69" t="s">
        <v>266</v>
      </c>
      <c r="B2" s="69" t="s">
        <v>349</v>
      </c>
      <c r="C2" s="70" t="s">
        <v>350</v>
      </c>
      <c r="D2" s="70" t="s">
        <v>351</v>
      </c>
      <c r="E2" s="70" t="s">
        <v>352</v>
      </c>
      <c r="F2" s="70" t="s">
        <v>353</v>
      </c>
    </row>
    <row r="3" spans="1:6" ht="63" x14ac:dyDescent="0.4">
      <c r="A3" s="69" t="s">
        <v>61</v>
      </c>
      <c r="B3" s="69" t="s">
        <v>354</v>
      </c>
    </row>
    <row r="4" spans="1:6" ht="42" x14ac:dyDescent="0.4">
      <c r="A4" s="69" t="s">
        <v>140</v>
      </c>
      <c r="B4" s="69" t="s">
        <v>355</v>
      </c>
    </row>
    <row r="5" spans="1:6" ht="42" x14ac:dyDescent="0.4">
      <c r="A5" s="69" t="s">
        <v>356</v>
      </c>
      <c r="B5" s="69" t="s">
        <v>357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11</vt:i4>
      </vt:variant>
      <vt:variant>
        <vt:lpstr>Named Ranges</vt:lpstr>
      </vt:variant>
      <vt:variant>
        <vt:i4>7</vt:i4>
      </vt:variant>
    </vt:vector>
  </HeadingPairs>
  <TitlesOfParts>
    <vt:vector size="18" baseType="lpstr">
      <vt:lpstr>Home</vt:lpstr>
      <vt:lpstr>PivotTable</vt:lpstr>
      <vt:lpstr>Slicers&amp;Timeline</vt:lpstr>
      <vt:lpstr>Housing List</vt:lpstr>
      <vt:lpstr>Summaries</vt:lpstr>
      <vt:lpstr>VLookup</vt:lpstr>
      <vt:lpstr>XLookup</vt:lpstr>
      <vt:lpstr>GoalSeek</vt:lpstr>
      <vt:lpstr>TimeFormat</vt:lpstr>
      <vt:lpstr>Transpose</vt:lpstr>
      <vt:lpstr>Numerous.ai</vt:lpstr>
      <vt:lpstr>XLookup!CommPct</vt:lpstr>
      <vt:lpstr>CommPct</vt:lpstr>
      <vt:lpstr>PivotTable!Criteria</vt:lpstr>
      <vt:lpstr>'Housing List'!Hotel</vt:lpstr>
      <vt:lpstr>'Housing List'!Print_Area</vt:lpstr>
      <vt:lpstr>XLookup!SalaryComm</vt:lpstr>
      <vt:lpstr>SalaryComm</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James Spellos</dc:creator>
  <cp:lastModifiedBy>James Spellos</cp:lastModifiedBy>
  <dcterms:created xsi:type="dcterms:W3CDTF">2022-04-20T15:19:09Z</dcterms:created>
  <dcterms:modified xsi:type="dcterms:W3CDTF">2024-05-23T21:52:05Z</dcterms:modified>
</cp:coreProperties>
</file>